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b1870cdc1b7f7/Travel/web/"/>
    </mc:Choice>
  </mc:AlternateContent>
  <xr:revisionPtr revIDLastSave="3" documentId="8_{A273A5FF-03B1-4A80-9442-36697E7493EF}" xr6:coauthVersionLast="47" xr6:coauthVersionMax="47" xr10:uidLastSave="{35193C88-2E7D-49AC-A950-BEECB4AA2A54}"/>
  <bookViews>
    <workbookView xWindow="-98" yWindow="-98" windowWidth="21795" windowHeight="13875" xr2:uid="{607C6957-FE82-4B68-B55D-1BCC4307EF17}"/>
  </bookViews>
  <sheets>
    <sheet name="HiltonHonors" sheetId="1" r:id="rId1"/>
    <sheet name="Exchange" sheetId="2" r:id="rId2"/>
  </sheets>
  <definedNames>
    <definedName name="ExternalData_1" localSheetId="1" hidden="1">Exchange!$A$2:$D$182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5" i="1"/>
  <c r="E4" i="1"/>
  <c r="G19" i="1"/>
  <c r="G14" i="1"/>
  <c r="E21" i="1"/>
  <c r="E9" i="1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G4" i="1" s="1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G6" i="1" s="1"/>
  <c r="E11" i="1" s="1"/>
  <c r="E15" i="1" s="1"/>
  <c r="E22" i="1" s="1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D13" i="1" l="1"/>
  <c r="G21" i="1"/>
  <c r="G11" i="1"/>
  <c r="G15" i="1" s="1"/>
  <c r="K15" i="1" s="1"/>
  <c r="K11" i="1" l="1"/>
  <c r="G22" i="1"/>
  <c r="E17" i="1"/>
  <c r="E24" i="1"/>
  <c r="G13" i="1"/>
  <c r="K13" i="1" s="1"/>
  <c r="J22" i="1" l="1"/>
  <c r="K22" i="1"/>
  <c r="G20" i="1"/>
  <c r="G17" i="1"/>
  <c r="K17" i="1" s="1"/>
  <c r="G24" i="1" l="1"/>
  <c r="K24" i="1" s="1"/>
  <c r="K2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DD311B-159D-4506-8B2B-61D4E15CBFD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<sst xmlns="http://schemas.openxmlformats.org/spreadsheetml/2006/main" count="929" uniqueCount="554">
  <si>
    <t>Hilton Points</t>
  </si>
  <si>
    <t>USD/ZAR</t>
  </si>
  <si>
    <t>Value of one point</t>
  </si>
  <si>
    <t>$</t>
  </si>
  <si>
    <t>ZAR</t>
  </si>
  <si>
    <t>Points required per night</t>
  </si>
  <si>
    <t>Number of Nights</t>
  </si>
  <si>
    <t>Total Points requirement</t>
  </si>
  <si>
    <t>Points saving vs cash - Total stay</t>
  </si>
  <si>
    <t>Points saving vs cash - Per night</t>
  </si>
  <si>
    <t>Hotel cash rate per night (Incl Tax)</t>
  </si>
  <si>
    <t>5th night free</t>
  </si>
  <si>
    <t>Points Purchase- Equivalent ZAR value</t>
  </si>
  <si>
    <t>Cash purchase incl Taxes</t>
  </si>
  <si>
    <t>https://api.fxratesapi.com/latest?base=zar&amp;format=xml&amp;places=5</t>
  </si>
  <si>
    <t>code</t>
  </si>
  <si>
    <t>rate</t>
  </si>
  <si>
    <t>base</t>
  </si>
  <si>
    <t>date</t>
  </si>
  <si>
    <t>1</t>
  </si>
  <si>
    <t>ADA</t>
  </si>
  <si>
    <t>AED</t>
  </si>
  <si>
    <t>AFN</t>
  </si>
  <si>
    <t>ALL</t>
  </si>
  <si>
    <t>AMD</t>
  </si>
  <si>
    <t>ANG</t>
  </si>
  <si>
    <t>AOA</t>
  </si>
  <si>
    <t>ARB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</si>
  <si>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</si>
  <si>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</si>
  <si>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</si>
  <si>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</si>
  <si>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</si>
  <si>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</si>
  <si>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</si>
  <si>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</si>
  <si>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</si>
  <si>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</si>
  <si>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</si>
  <si>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BNB</t>
  </si>
  <si>
    <t>BND</t>
  </si>
  <si>
    <t>BOB</t>
  </si>
  <si>
    <t>BRL</t>
  </si>
  <si>
    <t>BSD</t>
  </si>
  <si>
    <t>BTC</t>
  </si>
  <si>
    <t>0</t>
  </si>
  <si>
    <t>BTN</t>
  </si>
  <si>
    <t>BWP</t>
  </si>
  <si>
    <t>BYN</t>
  </si>
  <si>
    <t>BYR</t>
  </si>
  <si>
    <t>BZD</t>
  </si>
  <si>
    <t>CAD</t>
  </si>
  <si>
    <t>CDF</t>
  </si>
  <si>
    <t>CHF</t>
  </si>
  <si>
    <t>CLF</t>
  </si>
  <si>
    <t>0.00132</t>
  </si>
  <si>
    <t>CLP</t>
  </si>
  <si>
    <t>CNY</t>
  </si>
  <si>
    <t>COP</t>
  </si>
  <si>
    <t>CRC</t>
  </si>
  <si>
    <t>CUC</t>
  </si>
  <si>
    <t>CUP</t>
  </si>
  <si>
    <t>CVE</t>
  </si>
  <si>
    <t>CZK</t>
  </si>
  <si>
    <t>DAI</t>
  </si>
  <si>
    <t>DJF</t>
  </si>
  <si>
    <t>DKK</t>
  </si>
  <si>
    <t>DOP</t>
  </si>
  <si>
    <t>DOT</t>
  </si>
  <si>
    <t>DZD</t>
  </si>
  <si>
    <t>EGP</t>
  </si>
  <si>
    <t>ERN</t>
  </si>
  <si>
    <t>ETB</t>
  </si>
  <si>
    <t>ETH</t>
  </si>
  <si>
    <t>0.00002</t>
  </si>
  <si>
    <t>EUR</t>
  </si>
  <si>
    <t>FJD</t>
  </si>
  <si>
    <t>FKP</t>
  </si>
  <si>
    <t>GBP</t>
  </si>
  <si>
    <t>GEL</t>
  </si>
  <si>
    <t>GGP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</si>
  <si>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</si>
  <si>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</si>
  <si>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</si>
  <si>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</si>
  <si>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</si>
  <si>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</si>
  <si>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</si>
  <si>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</si>
  <si>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</si>
  <si>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</si>
  <si>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</si>
  <si>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</si>
  <si>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</si>
  <si>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IMP</t>
  </si>
  <si>
    <t>INR</t>
  </si>
  <si>
    <t>IQD</t>
  </si>
  <si>
    <t>IRR</t>
  </si>
  <si>
    <t>ISK</t>
  </si>
  <si>
    <t>JEP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</si>
  <si>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</si>
  <si>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</si>
  <si>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</si>
  <si>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</si>
  <si>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</si>
  <si>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</si>
  <si>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</si>
  <si>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</si>
  <si>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</si>
  <si>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</si>
  <si>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</si>
  <si>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</si>
  <si>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</si>
  <si>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</si>
  <si>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</si>
  <si>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</si>
  <si>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</si>
  <si>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LTC</t>
  </si>
  <si>
    <t>LTL</t>
  </si>
  <si>
    <t>LVL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</si>
  <si>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</si>
  <si>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</si>
  <si>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</si>
  <si>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</si>
  <si>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</si>
  <si>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</si>
  <si>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</si>
  <si>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</si>
  <si>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</si>
  <si>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</si>
  <si>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</si>
  <si>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</si>
  <si>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</si>
  <si>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</si>
  <si>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</si>
  <si>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</si>
  <si>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</si>
  <si>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</si>
  <si>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</si>
  <si>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</si>
  <si>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</si>
  <si>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</si>
  <si>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OP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</si>
  <si>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</si>
  <si>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</si>
  <si>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</si>
  <si>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</si>
  <si>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</si>
  <si>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</si>
  <si>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</si>
  <si>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</si>
  <si>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</si>
  <si>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</si>
  <si>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</si>
  <si>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</si>
  <si>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</si>
  <si>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</si>
  <si>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</si>
  <si>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</si>
  <si>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</si>
  <si>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</si>
  <si>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</si>
  <si>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</si>
  <si>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SOL</t>
  </si>
  <si>
    <t>SOS</t>
  </si>
  <si>
    <t>SRD</t>
  </si>
  <si>
    <t>STD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</si>
  <si>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</si>
  <si>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</si>
  <si>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</si>
  <si>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</si>
  <si>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</si>
  <si>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</si>
  <si>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</si>
  <si>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</si>
  <si>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</si>
  <si>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</si>
  <si>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</si>
  <si>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</si>
  <si>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</si>
  <si>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</si>
  <si>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</si>
  <si>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UYU</t>
  </si>
  <si>
    <t>UZS</t>
  </si>
  <si>
    <t>VEF</t>
  </si>
  <si>
    <t>VND</t>
  </si>
  <si>
    <t>VUV</t>
  </si>
  <si>
    <t>WST</t>
  </si>
  <si>
    <t>XAF</t>
  </si>
  <si>
    <t>XAG</t>
  </si>
  <si>
    <t>XAU</t>
  </si>
  <si>
    <t>XCD</t>
  </si>
  <si>
    <t>XDR</t>
  </si>
  <si>
    <t>XOF</t>
  </si>
  <si>
    <t>XPD</t>
  </si>
  <si>
    <t>XPF</t>
  </si>
  <si>
    <t>XPT</t>
  </si>
  <si>
    <t>0.00005</t>
  </si>
  <si>
    <t>XRP</t>
  </si>
  <si>
    <t>YER</t>
  </si>
  <si>
    <t>ZMK</t>
  </si>
  <si>
    <t>ZMW</t>
  </si>
  <si>
    <t>ZWL</t>
  </si>
  <si>
    <t>0.05549</t>
  </si>
  <si>
    <t>0.00009</t>
  </si>
  <si>
    <t>0.20204</t>
  </si>
  <si>
    <t>0.00037</t>
  </si>
  <si>
    <t>0.00004</t>
  </si>
  <si>
    <t>Currency of Property</t>
  </si>
  <si>
    <t>Property Currency</t>
  </si>
  <si>
    <t>South African Rand</t>
  </si>
  <si>
    <t>Enter Currency of propery from dropdown</t>
  </si>
  <si>
    <t>Complete all Blue Cells</t>
  </si>
  <si>
    <t>Go to data tab and refresh all</t>
  </si>
  <si>
    <t>Property Currency/ZAR</t>
  </si>
  <si>
    <t>Value cost of one night on points</t>
  </si>
  <si>
    <t>Abbreviation</t>
  </si>
  <si>
    <t>Currency Name</t>
  </si>
  <si>
    <t>Cardano (Cryptocurrency)</t>
  </si>
  <si>
    <t>United Arab Emirates Dirham</t>
  </si>
  <si>
    <t>Afghan Afghani</t>
  </si>
  <si>
    <t>Albanian Lek</t>
  </si>
  <si>
    <t>Armenian Dram</t>
  </si>
  <si>
    <t>Netherlands Antillean Guilder</t>
  </si>
  <si>
    <t>Angolan Kwanza</t>
  </si>
  <si>
    <t>Arbitrum (Cryptocurrency)</t>
  </si>
  <si>
    <t>Argentine Peso</t>
  </si>
  <si>
    <t>Australian Dollar</t>
  </si>
  <si>
    <t>Aruban Florin</t>
  </si>
  <si>
    <t>Azerbaijani Manat</t>
  </si>
  <si>
    <t>Bosnia and Herzegovina Convertible Mark</t>
  </si>
  <si>
    <t>Barbadian Dollar</t>
  </si>
  <si>
    <t>Bangladeshi Taka</t>
  </si>
  <si>
    <t>Bulgarian Lev</t>
  </si>
  <si>
    <t>Bahraini Dinar</t>
  </si>
  <si>
    <t>Burundian Franc</t>
  </si>
  <si>
    <t>Bermudian Dollar</t>
  </si>
  <si>
    <t>Binance Coin (Cryptocurrency)</t>
  </si>
  <si>
    <t>Brunei Dollar</t>
  </si>
  <si>
    <t>Bolivian Boliviano</t>
  </si>
  <si>
    <t>Brazilian Real</t>
  </si>
  <si>
    <t>Bahamian Dollar</t>
  </si>
  <si>
    <t>Bitcoin (Cryptocurrency)</t>
  </si>
  <si>
    <t>Bhutanese Ngultrum</t>
  </si>
  <si>
    <t>Botswana Pula</t>
  </si>
  <si>
    <t>Belarusian Ruble</t>
  </si>
  <si>
    <t>Belarusian Ruble (Old)</t>
  </si>
  <si>
    <t>Belize Dollar</t>
  </si>
  <si>
    <t>Canadian Dollar</t>
  </si>
  <si>
    <t>Congolese Franc</t>
  </si>
  <si>
    <t>Swiss Franc</t>
  </si>
  <si>
    <t>Chilean Unidad de Fomento</t>
  </si>
  <si>
    <t>Chilean Peso</t>
  </si>
  <si>
    <t>Chinese Yuan</t>
  </si>
  <si>
    <t>Colombian Peso</t>
  </si>
  <si>
    <t>Costa Rican Colón</t>
  </si>
  <si>
    <t>Cuban Convertible Peso</t>
  </si>
  <si>
    <t>Cuban Peso</t>
  </si>
  <si>
    <t>Cape Verdean Escudo</t>
  </si>
  <si>
    <t>Czech Koruna</t>
  </si>
  <si>
    <t>Dai (Cryptocurrency)</t>
  </si>
  <si>
    <t>Djiboutian Franc</t>
  </si>
  <si>
    <t>Danish Krone</t>
  </si>
  <si>
    <t>Dominican Peso</t>
  </si>
  <si>
    <t>Polkadot (Cryptocurrency)</t>
  </si>
  <si>
    <t>Algerian Dinar</t>
  </si>
  <si>
    <t>Egyptian Pound</t>
  </si>
  <si>
    <t>Eritrean Nakfa</t>
  </si>
  <si>
    <t>Ethiopian Birr</t>
  </si>
  <si>
    <t>Ethereum (Cryptocurrency)</t>
  </si>
  <si>
    <t>Euro</t>
  </si>
  <si>
    <t>Fijian Dollar</t>
  </si>
  <si>
    <t>Falkland Islands Pound</t>
  </si>
  <si>
    <t>British Pound Sterling</t>
  </si>
  <si>
    <t>Georgian Lari</t>
  </si>
  <si>
    <t>Guernsey Pound</t>
  </si>
  <si>
    <t>Ghanaian Cedi</t>
  </si>
  <si>
    <t>Gibraltar Pound</t>
  </si>
  <si>
    <t>Gambian Dalasi</t>
  </si>
  <si>
    <t>Guinean Franc</t>
  </si>
  <si>
    <t>Guatemalan Quetzal</t>
  </si>
  <si>
    <t>Guyanese Dollar</t>
  </si>
  <si>
    <t>Hong Kong Dollar</t>
  </si>
  <si>
    <t>Honduran Lempira</t>
  </si>
  <si>
    <t>Croatian Kuna</t>
  </si>
  <si>
    <t>Haitian Gourde</t>
  </si>
  <si>
    <t>Hungarian Forint</t>
  </si>
  <si>
    <t>Indonesian Rupiah</t>
  </si>
  <si>
    <t>Israeli New Shekel</t>
  </si>
  <si>
    <t>Isle of Man Pound</t>
  </si>
  <si>
    <t>Indian Rupee</t>
  </si>
  <si>
    <t>Iraqi Dinar</t>
  </si>
  <si>
    <t>Iranian Rial</t>
  </si>
  <si>
    <t>Icelandic Króna</t>
  </si>
  <si>
    <t>Jersey Pound</t>
  </si>
  <si>
    <t>Jamaican Dollar</t>
  </si>
  <si>
    <t>Jordanian Dinar</t>
  </si>
  <si>
    <t>Japanese Yen</t>
  </si>
  <si>
    <t>Kenyan Shilling</t>
  </si>
  <si>
    <t>Kyrgyzstani Som</t>
  </si>
  <si>
    <t>Cambodian Riel</t>
  </si>
  <si>
    <t>Comorian Franc</t>
  </si>
  <si>
    <t>North Korean Won</t>
  </si>
  <si>
    <t>South Korean Won</t>
  </si>
  <si>
    <t>Kuwaiti Dinar</t>
  </si>
  <si>
    <t>Cayman Islands Dollar</t>
  </si>
  <si>
    <t>Kazakhstani Tenge</t>
  </si>
  <si>
    <t>Lao Kip</t>
  </si>
  <si>
    <t>Lebanese Pound</t>
  </si>
  <si>
    <t>Sri Lankan Rupee</t>
  </si>
  <si>
    <t>Liberian Dollar</t>
  </si>
  <si>
    <t>Lesotho Loti</t>
  </si>
  <si>
    <t>Litecoin (Cryptocurrency)</t>
  </si>
  <si>
    <t>Lithuanian Litas (Old)</t>
  </si>
  <si>
    <t>Latvian Lats (Old)</t>
  </si>
  <si>
    <t>Libyan Dinar</t>
  </si>
  <si>
    <t>Moroccan Dirham</t>
  </si>
  <si>
    <t>Moldovan Leu</t>
  </si>
  <si>
    <t>Malagasy Ariary</t>
  </si>
  <si>
    <t>Macedonian Denar</t>
  </si>
  <si>
    <t>Myanmar Kyat</t>
  </si>
  <si>
    <t>Mongolian Tugrik</t>
  </si>
  <si>
    <t>Macanese Pataca</t>
  </si>
  <si>
    <t>Mauritanian Ouguiya (Old)</t>
  </si>
  <si>
    <t>Mauritian Rupee</t>
  </si>
  <si>
    <t>Maldivian Rufiyaa</t>
  </si>
  <si>
    <t>Malawian Kwacha</t>
  </si>
  <si>
    <t>Mexican Peso</t>
  </si>
  <si>
    <t>Malaysian Ringgit</t>
  </si>
  <si>
    <t>Mozambican Metical</t>
  </si>
  <si>
    <t>Namibian Dollar</t>
  </si>
  <si>
    <t>Nigerian Naira</t>
  </si>
  <si>
    <t>Nicaraguan Córdoba</t>
  </si>
  <si>
    <t>Norwegian Krone</t>
  </si>
  <si>
    <t>Nepalese Rupee</t>
  </si>
  <si>
    <t>New Zealand Dollar</t>
  </si>
  <si>
    <t>Omani Rial</t>
  </si>
  <si>
    <t>Panamanian Balboa</t>
  </si>
  <si>
    <t>Peruvian Sol</t>
  </si>
  <si>
    <t>Papua New Guinean Kina</t>
  </si>
  <si>
    <t>Philippine Peso</t>
  </si>
  <si>
    <t>Pakistani Rupee</t>
  </si>
  <si>
    <t>Polish Złoty</t>
  </si>
  <si>
    <t>Paraguayan Guarani</t>
  </si>
  <si>
    <t>Qatari Rial</t>
  </si>
  <si>
    <t>Romanian Leu</t>
  </si>
  <si>
    <t>Serbian Dinar</t>
  </si>
  <si>
    <t>Russian Ruble</t>
  </si>
  <si>
    <t>Rwandan Franc</t>
  </si>
  <si>
    <t>Saudi Riyal</t>
  </si>
  <si>
    <t>Solomon Islands Dollar</t>
  </si>
  <si>
    <t>Seychellois Rupee</t>
  </si>
  <si>
    <t>Sudanese Pound</t>
  </si>
  <si>
    <t>Swedish Krona</t>
  </si>
  <si>
    <t>Singapore Dollar</t>
  </si>
  <si>
    <t>Saint Helena Pound</t>
  </si>
  <si>
    <t>Sierra Leonean Leone</t>
  </si>
  <si>
    <t>Solana (Cryptocurrency)</t>
  </si>
  <si>
    <t>Somali Shilling</t>
  </si>
  <si>
    <t>Surinamese Dollar</t>
  </si>
  <si>
    <t>São Tomé and Príncipe Dobra (Old)</t>
  </si>
  <si>
    <t>Salvadoran Colón</t>
  </si>
  <si>
    <t>Syrian Pound</t>
  </si>
  <si>
    <t>Swazi Lilangeni</t>
  </si>
  <si>
    <t>Thai Baht</t>
  </si>
  <si>
    <t>Tajikistani Somoni</t>
  </si>
  <si>
    <t>Turkmenistani Manat</t>
  </si>
  <si>
    <t>Tunisian Dinar</t>
  </si>
  <si>
    <t>Tongan Paʻanga</t>
  </si>
  <si>
    <t>Turkish Lira</t>
  </si>
  <si>
    <t>Trinidad and Tobago Dollar</t>
  </si>
  <si>
    <t>New Taiwan Dollar</t>
  </si>
  <si>
    <t>Tanzanian Shilling</t>
  </si>
  <si>
    <t>Ukrainian Hryvnia</t>
  </si>
  <si>
    <t>Ugandan Shilling</t>
  </si>
  <si>
    <t>United States Dollar</t>
  </si>
  <si>
    <t>Uruguayan Peso</t>
  </si>
  <si>
    <t>Uzbekistani Som</t>
  </si>
  <si>
    <t>Venezuelan Bolívar (Old)</t>
  </si>
  <si>
    <t>Vietnamese Dong</t>
  </si>
  <si>
    <t>Vanuatu Vatu</t>
  </si>
  <si>
    <t>Samoan Tala</t>
  </si>
  <si>
    <t>Central African CFA Franc</t>
  </si>
  <si>
    <t>Silver (Commodity)</t>
  </si>
  <si>
    <t>Gold (Commodity)</t>
  </si>
  <si>
    <t>East Caribbean Dollar</t>
  </si>
  <si>
    <t>Special Drawing Rights (IMF)</t>
  </si>
  <si>
    <t>West African CFA Franc</t>
  </si>
  <si>
    <t>Palladium (Commodity)</t>
  </si>
  <si>
    <t>CFP Franc</t>
  </si>
  <si>
    <t>Platinum (Commodity)</t>
  </si>
  <si>
    <t>Ripple (Cryptocurrency)</t>
  </si>
  <si>
    <t>Yemeni Rial</t>
  </si>
  <si>
    <t>Zambian Kwacha (Old)</t>
  </si>
  <si>
    <t>Zambian Kwacha</t>
  </si>
  <si>
    <t>0.08988</t>
  </si>
  <si>
    <t>0.20392</t>
  </si>
  <si>
    <t>3.92068</t>
  </si>
  <si>
    <t>4.74657</t>
  </si>
  <si>
    <t>21.53348</t>
  </si>
  <si>
    <t>0.09563</t>
  </si>
  <si>
    <t>51.10462</t>
  </si>
  <si>
    <t>0.18038</t>
  </si>
  <si>
    <t>64.41469</t>
  </si>
  <si>
    <t>0.08573</t>
  </si>
  <si>
    <t>0.0994</t>
  </si>
  <si>
    <t>0.0944</t>
  </si>
  <si>
    <t>0.09452</t>
  </si>
  <si>
    <t>0.11106</t>
  </si>
  <si>
    <t>6.80912</t>
  </si>
  <si>
    <t>0.09416</t>
  </si>
  <si>
    <t>0.02088</t>
  </si>
  <si>
    <t>162.65829</t>
  </si>
  <si>
    <t>0.05553</t>
  </si>
  <si>
    <t>0.07137</t>
  </si>
  <si>
    <t>0.38445</t>
  </si>
  <si>
    <t>0.30542</t>
  </si>
  <si>
    <t>4.40538</t>
  </si>
  <si>
    <t>0.74909</t>
  </si>
  <si>
    <t>0.18185</t>
  </si>
  <si>
    <t>1818.50879</t>
  </si>
  <si>
    <t>0.0759</t>
  </si>
  <si>
    <t>159.05245</t>
  </si>
  <si>
    <t>0.04532</t>
  </si>
  <si>
    <t>52.45738</t>
  </si>
  <si>
    <t>0.39889</t>
  </si>
  <si>
    <t>227.50722</t>
  </si>
  <si>
    <t>28.02009</t>
  </si>
  <si>
    <t>1.33269</t>
  </si>
  <si>
    <t>5.29706</t>
  </si>
  <si>
    <t>1.1993</t>
  </si>
  <si>
    <t>0.05534</t>
  </si>
  <si>
    <t>9.86865</t>
  </si>
  <si>
    <t>0.36047</t>
  </si>
  <si>
    <t>3.27329</t>
  </si>
  <si>
    <t>0.01481</t>
  </si>
  <si>
    <t>7.25523</t>
  </si>
  <si>
    <t>2.78467</t>
  </si>
  <si>
    <t>0.83293</t>
  </si>
  <si>
    <t>7.54088</t>
  </si>
  <si>
    <t>0.04834</t>
  </si>
  <si>
    <t>0.12738</t>
  </si>
  <si>
    <t>0.04135</t>
  </si>
  <si>
    <t>0.04136</t>
  </si>
  <si>
    <t>0.153</t>
  </si>
  <si>
    <t>0.56926</t>
  </si>
  <si>
    <t>3.9701</t>
  </si>
  <si>
    <t>481.98939</t>
  </si>
  <si>
    <t>0.42587</t>
  </si>
  <si>
    <t>11.59064</t>
  </si>
  <si>
    <t>0.43579</t>
  </si>
  <si>
    <t>1.44827</t>
  </si>
  <si>
    <t>0.3501</t>
  </si>
  <si>
    <t>7.36251</t>
  </si>
  <si>
    <t>19.51733</t>
  </si>
  <si>
    <t>903.02394</t>
  </si>
  <si>
    <t>0.19463</t>
  </si>
  <si>
    <t>4.78933</t>
  </si>
  <si>
    <t>72.63546</t>
  </si>
  <si>
    <t>2332.35447</t>
  </si>
  <si>
    <t>7.01065</t>
  </si>
  <si>
    <t>8.83289</t>
  </si>
  <si>
    <t>0.03943</t>
  </si>
  <si>
    <t>8.0671</t>
  </si>
  <si>
    <t>7.18532</t>
  </si>
  <si>
    <t>4.90273</t>
  </si>
  <si>
    <t>222.00933</t>
  </si>
  <si>
    <t>23.65046</t>
  </si>
  <si>
    <t>49.97703</t>
  </si>
  <si>
    <t>76.6561</t>
  </si>
  <si>
    <t>0.01695</t>
  </si>
  <si>
    <t>0.04627</t>
  </si>
  <si>
    <t>28.72569</t>
  </si>
  <si>
    <t>1190.92066</t>
  </si>
  <si>
    <t>4972.33267</t>
  </si>
  <si>
    <t>16.84825</t>
  </si>
  <si>
    <t>11.05967</t>
  </si>
  <si>
    <t>0.99974</t>
  </si>
  <si>
    <t>0.00066</t>
  </si>
  <si>
    <t>0.16694</t>
  </si>
  <si>
    <t>0.03398</t>
  </si>
  <si>
    <t>0.30124</t>
  </si>
  <si>
    <t>0.50633</t>
  </si>
  <si>
    <t>0.94275</t>
  </si>
  <si>
    <t>245.81309</t>
  </si>
  <si>
    <t>2.96364</t>
  </si>
  <si>
    <t>116.50317</t>
  </si>
  <si>
    <t>198.7845</t>
  </si>
  <si>
    <t>0.45283</t>
  </si>
  <si>
    <t>19.82381</t>
  </si>
  <si>
    <t>2.51832</t>
  </si>
  <si>
    <t>0.85807</t>
  </si>
  <si>
    <t>96.27836</t>
  </si>
  <si>
    <t>1.0555</t>
  </si>
  <si>
    <t>0.23566</t>
  </si>
  <si>
    <t>3.52774</t>
  </si>
  <si>
    <t>0.99893</t>
  </si>
  <si>
    <t>85.66472</t>
  </si>
  <si>
    <t>2.03115</t>
  </si>
  <si>
    <t>0.55196</t>
  </si>
  <si>
    <t>7.73033</t>
  </si>
  <si>
    <t>0.0923</t>
  </si>
  <si>
    <t>0.02133</t>
  </si>
  <si>
    <t>0.09757</t>
  </si>
  <si>
    <t>0.20059</t>
  </si>
  <si>
    <t>0.22654</t>
  </si>
  <si>
    <t>3.14726</t>
  </si>
  <si>
    <t>15.72555</t>
  </si>
  <si>
    <t>0.20666</t>
  </si>
  <si>
    <t>443.32551</t>
  </si>
  <si>
    <t>0.24326</t>
  </si>
  <si>
    <t>5.66922</t>
  </si>
  <si>
    <t>4.36345</t>
  </si>
  <si>
    <t>79.12755</t>
  </si>
  <si>
    <t>0.20803</t>
  </si>
  <si>
    <t>0.46933</t>
  </si>
  <si>
    <t>0.81063</t>
  </si>
  <si>
    <t>33.40063</t>
  </si>
  <si>
    <t>0.53012</t>
  </si>
  <si>
    <t>0.07135</t>
  </si>
  <si>
    <t>1261.15169</t>
  </si>
  <si>
    <t>31.86744</t>
  </si>
  <si>
    <t>2.14309</t>
  </si>
  <si>
    <t>1193.9398</t>
  </si>
  <si>
    <t>0.48588</t>
  </si>
  <si>
    <t>721.97641</t>
  </si>
  <si>
    <t>1.00058</t>
  </si>
  <si>
    <t>1.81111</t>
  </si>
  <si>
    <t>0.56797</t>
  </si>
  <si>
    <t>0.19435</t>
  </si>
  <si>
    <t>0.16209</t>
  </si>
  <si>
    <t>0.13112</t>
  </si>
  <si>
    <t>2.19302</t>
  </si>
  <si>
    <t>0.37489</t>
  </si>
  <si>
    <t>1.64898</t>
  </si>
  <si>
    <t>144.5596</t>
  </si>
  <si>
    <t>2.31262</t>
  </si>
  <si>
    <t>199.79777</t>
  </si>
  <si>
    <t>2.26995</t>
  </si>
  <si>
    <t>708.1579</t>
  </si>
  <si>
    <t>566555.099</t>
  </si>
  <si>
    <t>1447.30812</t>
  </si>
  <si>
    <t>6.66141</t>
  </si>
  <si>
    <t>0.14755</t>
  </si>
  <si>
    <t>31.7138</t>
  </si>
  <si>
    <t>0.0015</t>
  </si>
  <si>
    <t>0.14993</t>
  </si>
  <si>
    <t>0.04093</t>
  </si>
  <si>
    <t>5.7653</t>
  </si>
  <si>
    <t>0.0255</t>
  </si>
  <si>
    <t>13.45688</t>
  </si>
  <si>
    <t>499.82668</t>
  </si>
  <si>
    <t>1.35519</t>
  </si>
  <si>
    <t>3743.81764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</si>
</sst>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&quot;#,##0;[Red]\-&quot;R&quot;#,##0"/>
    <numFmt numFmtId="43" formatCode="_-* #,##0.00_-;\-* #,##0.00_-;_-* &quot;-&quot;??_-;_-@_-"/>
    <numFmt numFmtId="164" formatCode="&quot;R&quot;#,##0"/>
    <numFmt numFmtId="165" formatCode="[$$-409]#,##0.00"/>
    <numFmt numFmtId="166" formatCode="[$$-409]#,##0"/>
    <numFmt numFmtId="167" formatCode="[$$-409]#,##0.0000"/>
    <numFmt numFmtId="168" formatCode="&quot;R&quot;#,##0.0000"/>
    <numFmt numFmtId="173" formatCode="0.000"/>
    <numFmt numFmtId="176" formatCode="_-* #,##0_-;\-* #,##0_-;_-* &quot;-&quot;??_-;_-@_-"/>
    <numFmt numFmtId="181" formatCode="dd\ mmm\ \'yy\ \-\ hh: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6" fontId="2" fillId="0" borderId="0" xfId="0" applyNumberFormat="1" applyFont="1" applyBorder="1" applyAlignment="1">
      <alignment horizontal="center"/>
    </xf>
    <xf numFmtId="43" fontId="5" fillId="0" borderId="0" xfId="1" applyFont="1" applyAlignment="1">
      <alignment horizontal="left" vertical="top" wrapText="1"/>
    </xf>
    <xf numFmtId="22" fontId="0" fillId="0" borderId="0" xfId="0" applyNumberFormat="1"/>
    <xf numFmtId="167" fontId="4" fillId="0" borderId="0" xfId="0" applyNumberFormat="1" applyFont="1" applyAlignment="1">
      <alignment wrapText="1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73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76" fontId="0" fillId="0" borderId="0" xfId="1" applyNumberFormat="1" applyFont="1" applyFill="1" applyBorder="1" applyAlignment="1">
      <alignment horizontal="right"/>
    </xf>
    <xf numFmtId="3" fontId="0" fillId="0" borderId="0" xfId="1" applyNumberFormat="1" applyFont="1" applyFill="1" applyBorder="1" applyAlignment="1">
      <alignment horizontal="right"/>
    </xf>
    <xf numFmtId="176" fontId="0" fillId="0" borderId="0" xfId="1" applyNumberFormat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6" fontId="0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/>
    <xf numFmtId="0" fontId="4" fillId="2" borderId="0" xfId="0" applyFont="1" applyFill="1" applyAlignment="1">
      <alignment wrapText="1"/>
    </xf>
    <xf numFmtId="0" fontId="0" fillId="0" borderId="0" xfId="0" applyBorder="1" applyAlignment="1">
      <alignment horizontal="center"/>
    </xf>
    <xf numFmtId="164" fontId="0" fillId="0" borderId="0" xfId="0" applyNumberFormat="1" applyFill="1" applyAlignment="1">
      <alignment horizontal="center"/>
    </xf>
    <xf numFmtId="6" fontId="2" fillId="0" borderId="0" xfId="0" applyNumberFormat="1" applyFont="1" applyFill="1" applyBorder="1" applyAlignment="1">
      <alignment horizontal="center"/>
    </xf>
    <xf numFmtId="37" fontId="2" fillId="0" borderId="1" xfId="1" applyNumberFormat="1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73" fontId="0" fillId="0" borderId="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8" fontId="0" fillId="0" borderId="7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37" fontId="0" fillId="2" borderId="0" xfId="1" applyNumberFormat="1" applyFont="1" applyFill="1" applyBorder="1" applyAlignment="1">
      <alignment horizontal="center"/>
    </xf>
    <xf numFmtId="3" fontId="0" fillId="2" borderId="0" xfId="1" applyNumberFormat="1" applyFont="1" applyFill="1" applyBorder="1" applyAlignment="1">
      <alignment horizontal="center"/>
    </xf>
    <xf numFmtId="37" fontId="0" fillId="0" borderId="0" xfId="1" applyNumberFormat="1" applyFont="1" applyBorder="1" applyAlignment="1">
      <alignment horizontal="center"/>
    </xf>
    <xf numFmtId="6" fontId="2" fillId="0" borderId="7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3" fontId="0" fillId="0" borderId="0" xfId="1" applyNumberFormat="1" applyFont="1" applyBorder="1" applyAlignment="1">
      <alignment horizontal="center"/>
    </xf>
    <xf numFmtId="3" fontId="0" fillId="0" borderId="0" xfId="1" applyNumberFormat="1" applyFont="1" applyFill="1" applyBorder="1" applyAlignment="1">
      <alignment horizontal="center"/>
    </xf>
    <xf numFmtId="3" fontId="0" fillId="0" borderId="7" xfId="1" applyNumberFormat="1" applyFont="1" applyFill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37" fontId="0" fillId="0" borderId="0" xfId="1" applyNumberFormat="1" applyFont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164" fontId="0" fillId="0" borderId="7" xfId="0" applyNumberFormat="1" applyFill="1" applyBorder="1" applyAlignment="1">
      <alignment horizontal="center" vertical="top"/>
    </xf>
    <xf numFmtId="0" fontId="0" fillId="0" borderId="8" xfId="0" applyBorder="1"/>
    <xf numFmtId="0" fontId="0" fillId="0" borderId="2" xfId="0" applyBorder="1"/>
    <xf numFmtId="0" fontId="0" fillId="0" borderId="2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68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3" fontId="6" fillId="0" borderId="0" xfId="1" applyFont="1"/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shrinkToFit="1"/>
    </xf>
    <xf numFmtId="181" fontId="7" fillId="0" borderId="4" xfId="0" applyNumberFormat="1" applyFont="1" applyBorder="1" applyAlignment="1">
      <alignment horizontal="center" shrinkToFit="1"/>
    </xf>
  </cellXfs>
  <cellStyles count="2">
    <cellStyle name="Comma" xfId="1" builtinId="3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27" formatCode="yyyy/mm/dd\ hh:mm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86F53B1-67BE-4FC4-AEB0-FD686A5066E6}" autoFormatId="16" applyNumberFormats="0" applyBorderFormats="0" applyFontFormats="0" applyPatternFormats="0" applyAlignmentFormats="0" applyWidthHeightFormats="0">
  <queryTableRefresh nextId="5">
    <queryTableFields count="4">
      <queryTableField id="1" name="code" tableColumnId="1"/>
      <queryTableField id="2" name="rate" tableColumnId="2"/>
      <queryTableField id="3" name="base" tableColumnId="3"/>
      <queryTableField id="4" name="date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9B5F6C-259C-44E2-A227-953BE2A7B008}" name="data" displayName="data" ref="A2:D182" tableType="queryTable" totalsRowShown="0">
  <autoFilter ref="A2:D182" xr:uid="{C236BCE4-286A-49A4-BF2B-CDA8F8F4C1C2}"/>
  <tableColumns count="4">
    <tableColumn id="1" xr3:uid="{6D2D6F26-AE76-4612-A4CC-CA594354509B}" uniqueName="1" name="code" queryTableFieldId="1" dataDxfId="5"/>
    <tableColumn id="2" xr3:uid="{8A3F6F2A-46A4-475A-AA5D-D2A8F4B418EE}" uniqueName="2" name="rate" queryTableFieldId="2" dataDxfId="4"/>
    <tableColumn id="3" xr3:uid="{84113383-7573-4E19-AB0D-B726A3B34CA6}" uniqueName="3" name="base" queryTableFieldId="3" dataDxfId="3"/>
    <tableColumn id="4" xr3:uid="{F3B01576-0333-4CC5-BE90-34246B941A09}" uniqueName="4" name="date" queryTableFieldId="4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0D87-5A23-4D0F-BB1B-FFF689185B63}">
  <dimension ref="B1:K29"/>
  <sheetViews>
    <sheetView showGridLines="0" tabSelected="1" workbookViewId="0">
      <selection activeCell="J21" sqref="J21"/>
    </sheetView>
  </sheetViews>
  <sheetFormatPr defaultRowHeight="14.25" x14ac:dyDescent="0.45"/>
  <cols>
    <col min="1" max="1" width="1.73046875" customWidth="1"/>
    <col min="2" max="2" width="1.53125" customWidth="1"/>
    <col min="3" max="3" width="36.46484375" customWidth="1"/>
    <col min="4" max="4" width="10" style="1" hidden="1" customWidth="1"/>
    <col min="5" max="5" width="11.6640625" style="1" customWidth="1"/>
    <col min="6" max="6" width="3.73046875" style="20" customWidth="1"/>
    <col min="7" max="7" width="12" style="1" customWidth="1"/>
    <col min="8" max="9" width="2.3984375" style="17" customWidth="1"/>
    <col min="10" max="10" width="34.3984375" style="7" customWidth="1"/>
    <col min="11" max="11" width="4.53125" bestFit="1" customWidth="1"/>
  </cols>
  <sheetData>
    <row r="1" spans="2:11" ht="5.45" customHeight="1" x14ac:dyDescent="0.45"/>
    <row r="2" spans="2:11" ht="28.5" x14ac:dyDescent="0.85">
      <c r="C2" s="3" t="s">
        <v>0</v>
      </c>
      <c r="J2" s="30" t="s">
        <v>212</v>
      </c>
    </row>
    <row r="4" spans="2:11" x14ac:dyDescent="0.45">
      <c r="B4" s="35"/>
      <c r="C4" s="36" t="s">
        <v>1</v>
      </c>
      <c r="D4" s="37"/>
      <c r="E4" s="86">
        <f>Exchange!D3</f>
        <v>45825.955555555556</v>
      </c>
      <c r="F4" s="72"/>
      <c r="G4" s="73">
        <f>Exchange!F162</f>
        <v>18.008283810552854</v>
      </c>
      <c r="H4" s="74"/>
      <c r="I4" s="21"/>
      <c r="J4" s="29" t="s">
        <v>213</v>
      </c>
    </row>
    <row r="5" spans="2:11" x14ac:dyDescent="0.45">
      <c r="B5" s="42"/>
      <c r="C5" s="43" t="s">
        <v>208</v>
      </c>
      <c r="D5" s="31"/>
      <c r="E5" s="85" t="str">
        <f>VLOOKUP(G5,Exchange!A3:I182,9,0)</f>
        <v>Saudi Riyal</v>
      </c>
      <c r="G5" s="75" t="s">
        <v>155</v>
      </c>
      <c r="H5" s="76"/>
      <c r="I5" s="21"/>
      <c r="J5" s="7" t="s">
        <v>211</v>
      </c>
    </row>
    <row r="6" spans="2:11" x14ac:dyDescent="0.45">
      <c r="B6" s="67"/>
      <c r="C6" s="68" t="s">
        <v>214</v>
      </c>
      <c r="D6" s="15"/>
      <c r="E6" s="15"/>
      <c r="F6" s="69"/>
      <c r="G6" s="18">
        <f>VLOOKUP(G5,Exchange!A:F,6,0)</f>
        <v>4.8069989905302117</v>
      </c>
      <c r="H6" s="77"/>
      <c r="I6" s="21"/>
    </row>
    <row r="8" spans="2:11" ht="28.5" x14ac:dyDescent="0.45">
      <c r="B8" s="35"/>
      <c r="C8" s="36"/>
      <c r="D8" s="37" t="s">
        <v>181</v>
      </c>
      <c r="E8" s="38" t="s">
        <v>209</v>
      </c>
      <c r="F8" s="39"/>
      <c r="G8" s="40" t="s">
        <v>210</v>
      </c>
      <c r="H8" s="41"/>
      <c r="I8" s="78"/>
    </row>
    <row r="9" spans="2:11" x14ac:dyDescent="0.45">
      <c r="B9" s="42"/>
      <c r="C9" s="43"/>
      <c r="D9" s="31" t="s">
        <v>3</v>
      </c>
      <c r="E9" s="44" t="str">
        <f>$G$5</f>
        <v>SAR</v>
      </c>
      <c r="F9" s="21"/>
      <c r="G9" s="31" t="s">
        <v>4</v>
      </c>
      <c r="H9" s="45"/>
      <c r="I9" s="20"/>
    </row>
    <row r="10" spans="2:11" ht="4.9000000000000004" customHeight="1" x14ac:dyDescent="0.45">
      <c r="B10" s="42"/>
      <c r="C10" s="43"/>
      <c r="D10" s="31"/>
      <c r="E10" s="14"/>
      <c r="F10" s="21"/>
      <c r="G10" s="15"/>
      <c r="H10" s="45"/>
      <c r="I10" s="20"/>
    </row>
    <row r="11" spans="2:11" x14ac:dyDescent="0.45">
      <c r="B11" s="42"/>
      <c r="C11" s="43" t="s">
        <v>2</v>
      </c>
      <c r="D11" s="46">
        <v>5.0000000000000001E-3</v>
      </c>
      <c r="E11" s="47">
        <f>D11/($G$6/$G$4)</f>
        <v>1.8731316405546553E-2</v>
      </c>
      <c r="F11" s="22"/>
      <c r="G11" s="48">
        <f>D11*$G$4</f>
        <v>9.0041419052764277E-2</v>
      </c>
      <c r="H11" s="49"/>
      <c r="I11" s="79"/>
      <c r="J11" s="13"/>
      <c r="K11" s="82">
        <f>G11/E11-$G$6</f>
        <v>0</v>
      </c>
    </row>
    <row r="12" spans="2:11" x14ac:dyDescent="0.45">
      <c r="B12" s="42"/>
      <c r="C12" s="43"/>
      <c r="D12" s="50"/>
      <c r="E12" s="50"/>
      <c r="F12" s="23"/>
      <c r="G12" s="51"/>
      <c r="H12" s="52"/>
      <c r="I12" s="80"/>
      <c r="K12" s="83"/>
    </row>
    <row r="13" spans="2:11" x14ac:dyDescent="0.45">
      <c r="B13" s="42"/>
      <c r="C13" s="43" t="s">
        <v>10</v>
      </c>
      <c r="D13" s="53">
        <f>E13/($G$4/$G$6)</f>
        <v>533.86530788828532</v>
      </c>
      <c r="E13" s="54">
        <v>2000</v>
      </c>
      <c r="F13" s="24"/>
      <c r="G13" s="51">
        <f>D13*$G$4</f>
        <v>9613.9979810604236</v>
      </c>
      <c r="H13" s="52"/>
      <c r="I13" s="80"/>
      <c r="J13" s="13"/>
      <c r="K13" s="82">
        <f>G13/E13-$G$6</f>
        <v>0</v>
      </c>
    </row>
    <row r="14" spans="2:11" x14ac:dyDescent="0.45">
      <c r="B14" s="42"/>
      <c r="C14" s="43" t="s">
        <v>5</v>
      </c>
      <c r="D14" s="31"/>
      <c r="E14" s="55">
        <v>70000</v>
      </c>
      <c r="F14" s="25"/>
      <c r="G14" s="81">
        <f>E14</f>
        <v>70000</v>
      </c>
      <c r="H14" s="52"/>
      <c r="I14" s="80"/>
      <c r="K14" s="83"/>
    </row>
    <row r="15" spans="2:11" x14ac:dyDescent="0.45">
      <c r="B15" s="42"/>
      <c r="C15" s="43" t="s">
        <v>215</v>
      </c>
      <c r="D15" s="31"/>
      <c r="E15" s="56">
        <f>E14*E11</f>
        <v>1311.1921483882586</v>
      </c>
      <c r="F15" s="26"/>
      <c r="G15" s="51">
        <f>$E$14*$G$11</f>
        <v>6302.8993336934991</v>
      </c>
      <c r="H15" s="52"/>
      <c r="I15" s="80"/>
      <c r="J15" s="13"/>
      <c r="K15" s="82">
        <f>G15/E15-$G$6</f>
        <v>0</v>
      </c>
    </row>
    <row r="16" spans="2:11" ht="4.8" customHeight="1" x14ac:dyDescent="0.45">
      <c r="B16" s="42"/>
      <c r="C16" s="43"/>
      <c r="D16" s="31"/>
      <c r="E16" s="31"/>
      <c r="G16" s="51"/>
      <c r="H16" s="52"/>
      <c r="I16" s="80"/>
      <c r="K16" s="83"/>
    </row>
    <row r="17" spans="2:11" ht="14.65" thickBot="1" x14ac:dyDescent="0.5">
      <c r="B17" s="42"/>
      <c r="C17" s="4" t="s">
        <v>9</v>
      </c>
      <c r="D17" s="5"/>
      <c r="E17" s="34">
        <f>E13-E15</f>
        <v>688.8078516117414</v>
      </c>
      <c r="F17" s="27"/>
      <c r="G17" s="6">
        <f>G13-G15</f>
        <v>3311.0986473669245</v>
      </c>
      <c r="H17" s="57"/>
      <c r="I17" s="33"/>
      <c r="K17" s="82">
        <f>G17/E17-$G$6</f>
        <v>0</v>
      </c>
    </row>
    <row r="18" spans="2:11" x14ac:dyDescent="0.45">
      <c r="B18" s="42"/>
      <c r="C18" s="8"/>
      <c r="D18" s="9"/>
      <c r="E18" s="9"/>
      <c r="F18" s="19"/>
      <c r="G18" s="10"/>
      <c r="H18" s="57"/>
      <c r="I18" s="33"/>
      <c r="K18" s="83"/>
    </row>
    <row r="19" spans="2:11" x14ac:dyDescent="0.45">
      <c r="B19" s="42"/>
      <c r="C19" s="43" t="s">
        <v>6</v>
      </c>
      <c r="D19" s="31"/>
      <c r="E19" s="58">
        <v>5</v>
      </c>
      <c r="G19" s="81">
        <f>E19</f>
        <v>5</v>
      </c>
      <c r="H19" s="52"/>
      <c r="I19" s="80"/>
      <c r="K19" s="83"/>
    </row>
    <row r="20" spans="2:11" x14ac:dyDescent="0.45">
      <c r="B20" s="42"/>
      <c r="C20" s="43" t="s">
        <v>13</v>
      </c>
      <c r="D20" s="31"/>
      <c r="E20" s="56">
        <f>E13*E19</f>
        <v>10000</v>
      </c>
      <c r="F20" s="26"/>
      <c r="G20" s="51">
        <f>G13*E19</f>
        <v>48069.989905302122</v>
      </c>
      <c r="H20" s="52"/>
      <c r="I20" s="80"/>
      <c r="K20" s="82">
        <f>G20/E20-$G$6</f>
        <v>0</v>
      </c>
    </row>
    <row r="21" spans="2:11" x14ac:dyDescent="0.45">
      <c r="B21" s="42"/>
      <c r="C21" s="43" t="s">
        <v>7</v>
      </c>
      <c r="D21" s="31"/>
      <c r="E21" s="59">
        <f>IF(E19&gt;4,E14*($E$19-1),(E14*E19))</f>
        <v>280000</v>
      </c>
      <c r="F21" s="26"/>
      <c r="G21" s="60">
        <f>IF(E19&gt;4,E14*($E$19-1),(E14*E19))</f>
        <v>280000</v>
      </c>
      <c r="H21" s="61"/>
      <c r="I21" s="60"/>
      <c r="J21" s="7" t="s">
        <v>11</v>
      </c>
      <c r="K21" s="83"/>
    </row>
    <row r="22" spans="2:11" x14ac:dyDescent="0.45">
      <c r="B22" s="42"/>
      <c r="C22" s="62" t="s">
        <v>12</v>
      </c>
      <c r="D22" s="63"/>
      <c r="E22" s="64">
        <f>IF(E19&gt;4,E15*(E19-1),E15*E19)</f>
        <v>5244.7685935530344</v>
      </c>
      <c r="F22" s="28"/>
      <c r="G22" s="65">
        <f>IF(E19&gt;4,G15*(E19-1),G15*E19)</f>
        <v>25211.597334773996</v>
      </c>
      <c r="H22" s="66"/>
      <c r="I22" s="65"/>
      <c r="J22" s="11">
        <f>G21*G11-G22</f>
        <v>0</v>
      </c>
      <c r="K22" s="82">
        <f>G22/E22-$G$6</f>
        <v>0</v>
      </c>
    </row>
    <row r="23" spans="2:11" ht="5.45" customHeight="1" x14ac:dyDescent="0.45">
      <c r="B23" s="42"/>
      <c r="C23" s="43"/>
      <c r="D23" s="31"/>
      <c r="E23" s="31"/>
      <c r="G23" s="51"/>
      <c r="H23" s="52"/>
      <c r="I23" s="80"/>
      <c r="K23" s="83"/>
    </row>
    <row r="24" spans="2:11" ht="14.65" thickBot="1" x14ac:dyDescent="0.5">
      <c r="B24" s="42"/>
      <c r="C24" s="4" t="s">
        <v>8</v>
      </c>
      <c r="D24" s="5"/>
      <c r="E24" s="34">
        <f>E20-E22</f>
        <v>4755.2314064469656</v>
      </c>
      <c r="F24" s="27"/>
      <c r="G24" s="6">
        <f>G20-G22</f>
        <v>22858.392570528125</v>
      </c>
      <c r="H24" s="57"/>
      <c r="I24" s="33"/>
      <c r="K24" s="82">
        <f>G24/E24-$G$6</f>
        <v>0</v>
      </c>
    </row>
    <row r="25" spans="2:11" x14ac:dyDescent="0.45">
      <c r="B25" s="67"/>
      <c r="C25" s="68"/>
      <c r="D25" s="15"/>
      <c r="E25" s="15"/>
      <c r="F25" s="69"/>
      <c r="G25" s="70"/>
      <c r="H25" s="71"/>
      <c r="I25" s="80"/>
    </row>
    <row r="26" spans="2:11" x14ac:dyDescent="0.45">
      <c r="G26" s="2"/>
      <c r="H26" s="32"/>
      <c r="I26" s="32"/>
    </row>
    <row r="27" spans="2:11" x14ac:dyDescent="0.45">
      <c r="G27" s="2"/>
      <c r="H27" s="32"/>
      <c r="I27" s="32"/>
    </row>
    <row r="28" spans="2:11" x14ac:dyDescent="0.45">
      <c r="G28" s="2"/>
      <c r="H28" s="32"/>
      <c r="I28" s="32"/>
    </row>
    <row r="29" spans="2:11" x14ac:dyDescent="0.45">
      <c r="G29" s="2"/>
      <c r="H29" s="32"/>
      <c r="I29" s="32"/>
    </row>
  </sheetData>
  <conditionalFormatting sqref="E24:I2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58AEE-C5DC-404A-91A0-740F13F2D97B}">
          <x14:formula1>
            <xm:f>Exchange!$A$3:$A$182</xm:f>
          </x14:formula1>
          <xm:sqref>G5:I5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6D7A-5FEF-4A6A-9E67-235C7B564872}">
  <dimension ref="A1:I182"/>
  <sheetViews>
    <sheetView topLeftCell="A152" workbookViewId="0">
      <selection activeCell="H11" sqref="H11"/>
    </sheetView>
  </sheetViews>
  <sheetFormatPr defaultColWidth="9" defaultRowHeight="14.25" x14ac:dyDescent="0.45"/>
  <cols>
    <col min="1" max="1" width="6.86328125" bestFit="1" customWidth="1"/>
    <col min="2" max="2" width="10.19921875" bestFit="1" customWidth="1"/>
    <col min="3" max="3" width="6.73046875" bestFit="1" customWidth="1"/>
    <col min="4" max="4" width="15.265625" bestFit="1" customWidth="1"/>
    <col min="8" max="9" width="45.1328125" customWidth="1"/>
  </cols>
  <sheetData>
    <row r="1" spans="1:9" x14ac:dyDescent="0.45">
      <c r="A1" t="s">
        <v>14</v>
      </c>
    </row>
    <row r="2" spans="1:9" x14ac:dyDescent="0.45">
      <c r="A2" t="s">
        <v>15</v>
      </c>
      <c r="B2" t="s">
        <v>16</v>
      </c>
      <c r="C2" t="s">
        <v>17</v>
      </c>
      <c r="D2" t="s">
        <v>18</v>
      </c>
      <c r="H2" s="16" t="s">
        <v>216</v>
      </c>
      <c r="I2" s="16" t="s">
        <v>217</v>
      </c>
    </row>
    <row r="3" spans="1:9" x14ac:dyDescent="0.45">
      <c r="A3" t="s">
        <v>4</v>
      </c>
      <c r="B3" t="s">
        <v>19</v>
      </c>
      <c r="C3" t="s">
        <v>4</v>
      </c>
      <c r="D3" s="12">
        <v>45825.955555555556</v>
      </c>
      <c r="F3">
        <f>IFERROR(1/data[[#This Row],[rate]],"")</f>
        <v>1</v>
      </c>
      <c r="H3" s="84" t="s">
        <v>4</v>
      </c>
      <c r="I3" s="84" t="s">
        <v>210</v>
      </c>
    </row>
    <row r="4" spans="1:9" x14ac:dyDescent="0.45">
      <c r="A4" t="s">
        <v>20</v>
      </c>
      <c r="B4" t="s">
        <v>395</v>
      </c>
      <c r="C4" t="s">
        <v>4</v>
      </c>
      <c r="D4" s="12">
        <v>45825.955555555556</v>
      </c>
      <c r="F4">
        <f>IFERROR(1/data[[#This Row],[rate]],"")</f>
        <v>11.125945705384957</v>
      </c>
      <c r="H4" s="84" t="s">
        <v>20</v>
      </c>
      <c r="I4" s="84" t="s">
        <v>218</v>
      </c>
    </row>
    <row r="5" spans="1:9" x14ac:dyDescent="0.45">
      <c r="A5" t="s">
        <v>21</v>
      </c>
      <c r="B5" t="s">
        <v>396</v>
      </c>
      <c r="C5" t="s">
        <v>4</v>
      </c>
      <c r="D5" s="12">
        <v>45825.955555555556</v>
      </c>
      <c r="F5">
        <f>IFERROR(1/data[[#This Row],[rate]],"")</f>
        <v>4.9038838760298162</v>
      </c>
      <c r="H5" s="84" t="s">
        <v>21</v>
      </c>
      <c r="I5" s="84" t="s">
        <v>219</v>
      </c>
    </row>
    <row r="6" spans="1:9" x14ac:dyDescent="0.45">
      <c r="A6" t="s">
        <v>22</v>
      </c>
      <c r="B6" t="s">
        <v>397</v>
      </c>
      <c r="C6" t="s">
        <v>4</v>
      </c>
      <c r="D6" s="12">
        <v>45825.955555555556</v>
      </c>
      <c r="F6">
        <f>IFERROR(1/data[[#This Row],[rate]],"")</f>
        <v>0.25505779609659551</v>
      </c>
      <c r="H6" s="84" t="s">
        <v>22</v>
      </c>
      <c r="I6" s="84" t="s">
        <v>220</v>
      </c>
    </row>
    <row r="7" spans="1:9" x14ac:dyDescent="0.45">
      <c r="A7" t="s">
        <v>23</v>
      </c>
      <c r="B7" t="s">
        <v>398</v>
      </c>
      <c r="C7" t="s">
        <v>4</v>
      </c>
      <c r="D7" s="12">
        <v>45825.955555555556</v>
      </c>
      <c r="F7">
        <f>IFERROR(1/data[[#This Row],[rate]],"")</f>
        <v>0.21067844780546793</v>
      </c>
      <c r="H7" s="84" t="s">
        <v>23</v>
      </c>
      <c r="I7" s="84" t="s">
        <v>221</v>
      </c>
    </row>
    <row r="8" spans="1:9" x14ac:dyDescent="0.45">
      <c r="A8" t="s">
        <v>24</v>
      </c>
      <c r="B8" t="s">
        <v>399</v>
      </c>
      <c r="C8" t="s">
        <v>4</v>
      </c>
      <c r="D8" s="12">
        <v>45825.955555555556</v>
      </c>
      <c r="F8">
        <f>IFERROR(1/data[[#This Row],[rate]],"")</f>
        <v>4.6439312178059466E-2</v>
      </c>
      <c r="H8" s="84" t="s">
        <v>24</v>
      </c>
      <c r="I8" s="84" t="s">
        <v>222</v>
      </c>
    </row>
    <row r="9" spans="1:9" x14ac:dyDescent="0.45">
      <c r="A9" t="s">
        <v>25</v>
      </c>
      <c r="B9" t="s">
        <v>400</v>
      </c>
      <c r="C9" t="s">
        <v>4</v>
      </c>
      <c r="D9" s="12">
        <v>45825.955555555556</v>
      </c>
      <c r="F9">
        <f>IFERROR(1/data[[#This Row],[rate]],"")</f>
        <v>10.456969570218551</v>
      </c>
      <c r="H9" s="84" t="s">
        <v>25</v>
      </c>
      <c r="I9" s="84" t="s">
        <v>223</v>
      </c>
    </row>
    <row r="10" spans="1:9" x14ac:dyDescent="0.45">
      <c r="A10" t="s">
        <v>26</v>
      </c>
      <c r="B10" t="s">
        <v>401</v>
      </c>
      <c r="C10" t="s">
        <v>4</v>
      </c>
      <c r="D10" s="12">
        <v>45825.955555555556</v>
      </c>
      <c r="F10">
        <f>IFERROR(1/data[[#This Row],[rate]],"")</f>
        <v>1.9567702489520517E-2</v>
      </c>
      <c r="H10" s="84" t="s">
        <v>26</v>
      </c>
      <c r="I10" s="84" t="s">
        <v>224</v>
      </c>
    </row>
    <row r="11" spans="1:9" x14ac:dyDescent="0.45">
      <c r="A11" t="s">
        <v>27</v>
      </c>
      <c r="B11" t="s">
        <v>402</v>
      </c>
      <c r="C11" t="s">
        <v>4</v>
      </c>
      <c r="D11" s="12">
        <v>45825.955555555556</v>
      </c>
      <c r="F11">
        <f>IFERROR(1/data[[#This Row],[rate]],"")</f>
        <v>5.5438518682780789</v>
      </c>
      <c r="H11" s="84" t="s">
        <v>27</v>
      </c>
      <c r="I11" s="84" t="s">
        <v>225</v>
      </c>
    </row>
    <row r="12" spans="1:9" x14ac:dyDescent="0.45">
      <c r="A12" t="s">
        <v>28</v>
      </c>
      <c r="B12" t="s">
        <v>403</v>
      </c>
      <c r="C12" t="s">
        <v>4</v>
      </c>
      <c r="D12" s="12">
        <v>45825.955555555556</v>
      </c>
      <c r="F12">
        <f>IFERROR(1/data[[#This Row],[rate]],"")</f>
        <v>1.5524409106059504E-2</v>
      </c>
      <c r="H12" s="84" t="s">
        <v>28</v>
      </c>
      <c r="I12" s="84" t="s">
        <v>226</v>
      </c>
    </row>
    <row r="13" spans="1:9" x14ac:dyDescent="0.45">
      <c r="A13" t="s">
        <v>29</v>
      </c>
      <c r="B13" t="s">
        <v>404</v>
      </c>
      <c r="C13" t="s">
        <v>4</v>
      </c>
      <c r="D13" s="12">
        <v>45825.955555555556</v>
      </c>
      <c r="F13">
        <f>IFERROR(1/data[[#This Row],[rate]],"")</f>
        <v>11.664528169835529</v>
      </c>
      <c r="H13" s="84" t="s">
        <v>29</v>
      </c>
      <c r="I13" s="84" t="s">
        <v>227</v>
      </c>
    </row>
    <row r="14" spans="1:9" x14ac:dyDescent="0.45">
      <c r="A14" t="s">
        <v>30</v>
      </c>
      <c r="B14" t="s">
        <v>405</v>
      </c>
      <c r="C14" t="s">
        <v>4</v>
      </c>
      <c r="D14" s="12">
        <v>45825.955555555556</v>
      </c>
      <c r="F14">
        <f>IFERROR(1/data[[#This Row],[rate]],"")</f>
        <v>10.060362173038229</v>
      </c>
      <c r="H14" s="84" t="s">
        <v>30</v>
      </c>
      <c r="I14" s="84" t="s">
        <v>228</v>
      </c>
    </row>
    <row r="15" spans="1:9" x14ac:dyDescent="0.45">
      <c r="A15" t="s">
        <v>31</v>
      </c>
      <c r="B15" t="s">
        <v>406</v>
      </c>
      <c r="C15" t="s">
        <v>4</v>
      </c>
      <c r="D15" s="12">
        <v>45825.955555555556</v>
      </c>
      <c r="F15">
        <f>IFERROR(1/data[[#This Row],[rate]],"")</f>
        <v>10.593220338983052</v>
      </c>
      <c r="H15" s="84" t="s">
        <v>31</v>
      </c>
      <c r="I15" s="84" t="s">
        <v>229</v>
      </c>
    </row>
    <row r="16" spans="1:9" x14ac:dyDescent="0.45">
      <c r="A16" t="s">
        <v>32</v>
      </c>
      <c r="B16" t="s">
        <v>407</v>
      </c>
      <c r="C16" t="s">
        <v>4</v>
      </c>
      <c r="D16" s="12">
        <v>45825.955555555556</v>
      </c>
      <c r="F16">
        <f>IFERROR(1/data[[#This Row],[rate]],"")</f>
        <v>10.579771476936097</v>
      </c>
      <c r="H16" s="84" t="s">
        <v>32</v>
      </c>
      <c r="I16" s="84" t="s">
        <v>230</v>
      </c>
    </row>
    <row r="17" spans="1:9" x14ac:dyDescent="0.45">
      <c r="A17" t="s">
        <v>33</v>
      </c>
      <c r="B17" t="s">
        <v>408</v>
      </c>
      <c r="C17" t="s">
        <v>4</v>
      </c>
      <c r="D17" s="12">
        <v>45825.955555555556</v>
      </c>
      <c r="F17">
        <f>IFERROR(1/data[[#This Row],[rate]],"")</f>
        <v>9.0041419052764269</v>
      </c>
      <c r="H17" s="84" t="s">
        <v>33</v>
      </c>
      <c r="I17" s="84" t="s">
        <v>231</v>
      </c>
    </row>
    <row r="18" spans="1:9" x14ac:dyDescent="0.45">
      <c r="A18" t="s">
        <v>34</v>
      </c>
      <c r="B18" t="s">
        <v>409</v>
      </c>
      <c r="C18" t="s">
        <v>4</v>
      </c>
      <c r="D18" s="12">
        <v>45825.955555555556</v>
      </c>
      <c r="F18">
        <f>IFERROR(1/data[[#This Row],[rate]],"")</f>
        <v>0.14686185586390019</v>
      </c>
      <c r="H18" s="84" t="s">
        <v>34</v>
      </c>
      <c r="I18" s="84" t="s">
        <v>232</v>
      </c>
    </row>
    <row r="19" spans="1:9" x14ac:dyDescent="0.45">
      <c r="A19" t="s">
        <v>35</v>
      </c>
      <c r="B19" t="s">
        <v>410</v>
      </c>
      <c r="C19" t="s">
        <v>4</v>
      </c>
      <c r="D19" s="12">
        <v>45825.955555555556</v>
      </c>
      <c r="F19">
        <f>IFERROR(1/data[[#This Row],[rate]],"")</f>
        <v>10.620220900594733</v>
      </c>
      <c r="H19" s="84" t="s">
        <v>35</v>
      </c>
      <c r="I19" s="84" t="s">
        <v>233</v>
      </c>
    </row>
    <row r="20" spans="1:9" x14ac:dyDescent="0.45">
      <c r="A20" t="s">
        <v>36</v>
      </c>
      <c r="B20" t="s">
        <v>411</v>
      </c>
      <c r="C20" t="s">
        <v>4</v>
      </c>
      <c r="D20" s="12">
        <v>45825.955555555556</v>
      </c>
      <c r="F20">
        <f>IFERROR(1/data[[#This Row],[rate]],"")</f>
        <v>47.892720306513411</v>
      </c>
      <c r="H20" s="84" t="s">
        <v>36</v>
      </c>
      <c r="I20" s="84" t="s">
        <v>234</v>
      </c>
    </row>
    <row r="21" spans="1:9" x14ac:dyDescent="0.45">
      <c r="A21" t="s">
        <v>37</v>
      </c>
      <c r="B21" t="s">
        <v>412</v>
      </c>
      <c r="C21" t="s">
        <v>4</v>
      </c>
      <c r="D21" s="12">
        <v>45825.955555555556</v>
      </c>
      <c r="F21">
        <f>IFERROR(1/data[[#This Row],[rate]],"")</f>
        <v>6.1478575730754331E-3</v>
      </c>
      <c r="H21" s="84" t="s">
        <v>37</v>
      </c>
      <c r="I21" s="84" t="s">
        <v>235</v>
      </c>
    </row>
    <row r="22" spans="1:9" x14ac:dyDescent="0.45">
      <c r="A22" t="s">
        <v>38</v>
      </c>
      <c r="B22" t="s">
        <v>413</v>
      </c>
      <c r="C22" t="s">
        <v>4</v>
      </c>
      <c r="D22" s="12">
        <v>45825.955555555556</v>
      </c>
      <c r="F22">
        <f>IFERROR(1/data[[#This Row],[rate]],"")</f>
        <v>18.008283810552854</v>
      </c>
      <c r="H22" s="84" t="s">
        <v>38</v>
      </c>
      <c r="I22" s="84" t="s">
        <v>236</v>
      </c>
    </row>
    <row r="23" spans="1:9" x14ac:dyDescent="0.45">
      <c r="A23" t="s">
        <v>39</v>
      </c>
      <c r="B23" t="s">
        <v>204</v>
      </c>
      <c r="C23" t="s">
        <v>4</v>
      </c>
      <c r="D23" s="12">
        <v>45825.955555555556</v>
      </c>
      <c r="F23">
        <f>IFERROR(1/data[[#This Row],[rate]],"")</f>
        <v>11111.111111111111</v>
      </c>
      <c r="H23" s="84" t="s">
        <v>39</v>
      </c>
      <c r="I23" s="84" t="s">
        <v>237</v>
      </c>
    </row>
    <row r="24" spans="1:9" x14ac:dyDescent="0.45">
      <c r="A24" t="s">
        <v>40</v>
      </c>
      <c r="B24" t="s">
        <v>414</v>
      </c>
      <c r="C24" t="s">
        <v>4</v>
      </c>
      <c r="D24" s="12">
        <v>45825.955555555556</v>
      </c>
      <c r="F24">
        <f>IFERROR(1/data[[#This Row],[rate]],"")</f>
        <v>14.011489421325486</v>
      </c>
      <c r="H24" s="84" t="s">
        <v>40</v>
      </c>
      <c r="I24" s="84" t="s">
        <v>238</v>
      </c>
    </row>
    <row r="25" spans="1:9" x14ac:dyDescent="0.45">
      <c r="A25" t="s">
        <v>41</v>
      </c>
      <c r="B25" t="s">
        <v>415</v>
      </c>
      <c r="C25" t="s">
        <v>4</v>
      </c>
      <c r="D25" s="12">
        <v>45825.955555555556</v>
      </c>
      <c r="F25">
        <f>IFERROR(1/data[[#This Row],[rate]],"")</f>
        <v>2.6011184809468069</v>
      </c>
      <c r="H25" s="84" t="s">
        <v>41</v>
      </c>
      <c r="I25" s="84" t="s">
        <v>239</v>
      </c>
    </row>
    <row r="26" spans="1:9" x14ac:dyDescent="0.45">
      <c r="A26" t="s">
        <v>42</v>
      </c>
      <c r="B26" t="s">
        <v>416</v>
      </c>
      <c r="C26" t="s">
        <v>4</v>
      </c>
      <c r="D26" s="12">
        <v>45825.955555555556</v>
      </c>
      <c r="F26">
        <f>IFERROR(1/data[[#This Row],[rate]],"")</f>
        <v>3.2741798179556016</v>
      </c>
      <c r="H26" s="84" t="s">
        <v>42</v>
      </c>
      <c r="I26" s="84" t="s">
        <v>240</v>
      </c>
    </row>
    <row r="27" spans="1:9" x14ac:dyDescent="0.45">
      <c r="A27" t="s">
        <v>43</v>
      </c>
      <c r="B27" t="s">
        <v>413</v>
      </c>
      <c r="C27" t="s">
        <v>4</v>
      </c>
      <c r="D27" s="12">
        <v>45825.955555555556</v>
      </c>
      <c r="F27">
        <f>IFERROR(1/data[[#This Row],[rate]],"")</f>
        <v>18.008283810552854</v>
      </c>
      <c r="H27" s="84" t="s">
        <v>43</v>
      </c>
      <c r="I27" s="84" t="s">
        <v>241</v>
      </c>
    </row>
    <row r="28" spans="1:9" x14ac:dyDescent="0.45">
      <c r="A28" t="s">
        <v>44</v>
      </c>
      <c r="B28" t="s">
        <v>45</v>
      </c>
      <c r="C28" t="s">
        <v>4</v>
      </c>
      <c r="D28" s="12">
        <v>45825.955555555556</v>
      </c>
      <c r="F28" t="str">
        <f>IFERROR(1/data[[#This Row],[rate]],"")</f>
        <v/>
      </c>
      <c r="H28" s="84" t="s">
        <v>44</v>
      </c>
      <c r="I28" s="84" t="s">
        <v>242</v>
      </c>
    </row>
    <row r="29" spans="1:9" x14ac:dyDescent="0.45">
      <c r="A29" t="s">
        <v>46</v>
      </c>
      <c r="B29" t="s">
        <v>417</v>
      </c>
      <c r="C29" t="s">
        <v>4</v>
      </c>
      <c r="D29" s="12">
        <v>45825.955555555556</v>
      </c>
      <c r="F29">
        <f>IFERROR(1/data[[#This Row],[rate]],"")</f>
        <v>0.226995174082599</v>
      </c>
      <c r="H29" s="84" t="s">
        <v>46</v>
      </c>
      <c r="I29" s="84" t="s">
        <v>243</v>
      </c>
    </row>
    <row r="30" spans="1:9" x14ac:dyDescent="0.45">
      <c r="A30" t="s">
        <v>47</v>
      </c>
      <c r="B30" t="s">
        <v>418</v>
      </c>
      <c r="C30" t="s">
        <v>4</v>
      </c>
      <c r="D30" s="12">
        <v>45825.955555555556</v>
      </c>
      <c r="F30">
        <f>IFERROR(1/data[[#This Row],[rate]],"")</f>
        <v>1.3349530763993644</v>
      </c>
      <c r="H30" s="84" t="s">
        <v>47</v>
      </c>
      <c r="I30" s="84" t="s">
        <v>244</v>
      </c>
    </row>
    <row r="31" spans="1:9" x14ac:dyDescent="0.45">
      <c r="A31" t="s">
        <v>48</v>
      </c>
      <c r="B31" t="s">
        <v>419</v>
      </c>
      <c r="C31" t="s">
        <v>4</v>
      </c>
      <c r="D31" s="12">
        <v>45825.955555555556</v>
      </c>
      <c r="F31">
        <f>IFERROR(1/data[[#This Row],[rate]],"")</f>
        <v>5.499037668408028</v>
      </c>
      <c r="H31" s="84" t="s">
        <v>48</v>
      </c>
      <c r="I31" s="84" t="s">
        <v>245</v>
      </c>
    </row>
    <row r="32" spans="1:9" x14ac:dyDescent="0.45">
      <c r="A32" t="s">
        <v>49</v>
      </c>
      <c r="B32" t="s">
        <v>420</v>
      </c>
      <c r="C32" t="s">
        <v>4</v>
      </c>
      <c r="D32" s="12">
        <v>45825.955555555556</v>
      </c>
      <c r="F32">
        <f>IFERROR(1/data[[#This Row],[rate]],"")</f>
        <v>5.4990110880904781E-4</v>
      </c>
      <c r="H32" s="84" t="s">
        <v>49</v>
      </c>
      <c r="I32" s="84" t="s">
        <v>246</v>
      </c>
    </row>
    <row r="33" spans="1:9" x14ac:dyDescent="0.45">
      <c r="A33" t="s">
        <v>50</v>
      </c>
      <c r="B33" t="s">
        <v>408</v>
      </c>
      <c r="C33" t="s">
        <v>4</v>
      </c>
      <c r="D33" s="12">
        <v>45825.955555555556</v>
      </c>
      <c r="F33">
        <f>IFERROR(1/data[[#This Row],[rate]],"")</f>
        <v>9.0041419052764269</v>
      </c>
      <c r="H33" s="84" t="s">
        <v>50</v>
      </c>
      <c r="I33" s="84" t="s">
        <v>247</v>
      </c>
    </row>
    <row r="34" spans="1:9" x14ac:dyDescent="0.45">
      <c r="A34" t="s">
        <v>51</v>
      </c>
      <c r="B34" t="s">
        <v>421</v>
      </c>
      <c r="C34" t="s">
        <v>4</v>
      </c>
      <c r="D34" s="12">
        <v>45825.955555555556</v>
      </c>
      <c r="F34">
        <f>IFERROR(1/data[[#This Row],[rate]],"")</f>
        <v>13.175230566534916</v>
      </c>
      <c r="H34" s="84" t="s">
        <v>51</v>
      </c>
      <c r="I34" s="84" t="s">
        <v>248</v>
      </c>
    </row>
    <row r="35" spans="1:9" x14ac:dyDescent="0.45">
      <c r="A35" t="s">
        <v>52</v>
      </c>
      <c r="B35" t="s">
        <v>422</v>
      </c>
      <c r="C35" t="s">
        <v>4</v>
      </c>
      <c r="D35" s="12">
        <v>45825.955555555556</v>
      </c>
      <c r="F35">
        <f>IFERROR(1/data[[#This Row],[rate]],"")</f>
        <v>6.2872341796684052E-3</v>
      </c>
      <c r="H35" s="84" t="s">
        <v>52</v>
      </c>
      <c r="I35" s="84" t="s">
        <v>249</v>
      </c>
    </row>
    <row r="36" spans="1:9" x14ac:dyDescent="0.45">
      <c r="A36" t="s">
        <v>53</v>
      </c>
      <c r="B36" t="s">
        <v>423</v>
      </c>
      <c r="C36" t="s">
        <v>4</v>
      </c>
      <c r="D36" s="12">
        <v>45825.955555555556</v>
      </c>
      <c r="F36">
        <f>IFERROR(1/data[[#This Row],[rate]],"")</f>
        <v>22.06531332744925</v>
      </c>
      <c r="H36" s="84" t="s">
        <v>53</v>
      </c>
      <c r="I36" s="84" t="s">
        <v>250</v>
      </c>
    </row>
    <row r="37" spans="1:9" x14ac:dyDescent="0.45">
      <c r="A37" t="s">
        <v>54</v>
      </c>
      <c r="B37" t="s">
        <v>55</v>
      </c>
      <c r="C37" t="s">
        <v>4</v>
      </c>
      <c r="D37" s="12">
        <v>45825.955555555556</v>
      </c>
      <c r="F37">
        <f>IFERROR(1/data[[#This Row],[rate]],"")</f>
        <v>757.57575757575762</v>
      </c>
      <c r="H37" s="84" t="s">
        <v>54</v>
      </c>
      <c r="I37" s="84" t="s">
        <v>251</v>
      </c>
    </row>
    <row r="38" spans="1:9" x14ac:dyDescent="0.45">
      <c r="A38" t="s">
        <v>56</v>
      </c>
      <c r="B38" t="s">
        <v>424</v>
      </c>
      <c r="C38" t="s">
        <v>4</v>
      </c>
      <c r="D38" s="12">
        <v>45825.955555555556</v>
      </c>
      <c r="F38">
        <f>IFERROR(1/data[[#This Row],[rate]],"")</f>
        <v>1.906309464940872E-2</v>
      </c>
      <c r="H38" s="84" t="s">
        <v>56</v>
      </c>
      <c r="I38" s="84" t="s">
        <v>252</v>
      </c>
    </row>
    <row r="39" spans="1:9" x14ac:dyDescent="0.45">
      <c r="A39" t="s">
        <v>57</v>
      </c>
      <c r="B39" t="s">
        <v>425</v>
      </c>
      <c r="C39" t="s">
        <v>4</v>
      </c>
      <c r="D39" s="12">
        <v>45825.955555555556</v>
      </c>
      <c r="F39">
        <f>IFERROR(1/data[[#This Row],[rate]],"")</f>
        <v>2.5069568051342475</v>
      </c>
      <c r="H39" s="84" t="s">
        <v>57</v>
      </c>
      <c r="I39" s="84" t="s">
        <v>253</v>
      </c>
    </row>
    <row r="40" spans="1:9" x14ac:dyDescent="0.45">
      <c r="A40" t="s">
        <v>58</v>
      </c>
      <c r="B40" t="s">
        <v>426</v>
      </c>
      <c r="C40" t="s">
        <v>4</v>
      </c>
      <c r="D40" s="12">
        <v>45825.955555555556</v>
      </c>
      <c r="F40">
        <f>IFERROR(1/data[[#This Row],[rate]],"")</f>
        <v>4.3954648999710872E-3</v>
      </c>
      <c r="H40" s="84" t="s">
        <v>58</v>
      </c>
      <c r="I40" s="84" t="s">
        <v>254</v>
      </c>
    </row>
    <row r="41" spans="1:9" x14ac:dyDescent="0.45">
      <c r="A41" t="s">
        <v>59</v>
      </c>
      <c r="B41" t="s">
        <v>427</v>
      </c>
      <c r="C41" t="s">
        <v>4</v>
      </c>
      <c r="D41" s="12">
        <v>45825.955555555556</v>
      </c>
      <c r="F41">
        <f>IFERROR(1/data[[#This Row],[rate]],"")</f>
        <v>3.5688679087040764E-2</v>
      </c>
      <c r="H41" s="84" t="s">
        <v>59</v>
      </c>
      <c r="I41" s="84" t="s">
        <v>255</v>
      </c>
    </row>
    <row r="42" spans="1:9" x14ac:dyDescent="0.45">
      <c r="A42" t="s">
        <v>60</v>
      </c>
      <c r="B42" t="s">
        <v>413</v>
      </c>
      <c r="C42" t="s">
        <v>4</v>
      </c>
      <c r="D42" s="12">
        <v>45825.955555555556</v>
      </c>
      <c r="F42">
        <f>IFERROR(1/data[[#This Row],[rate]],"")</f>
        <v>18.008283810552854</v>
      </c>
      <c r="H42" s="84" t="s">
        <v>60</v>
      </c>
      <c r="I42" s="84" t="s">
        <v>256</v>
      </c>
    </row>
    <row r="43" spans="1:9" x14ac:dyDescent="0.45">
      <c r="A43" t="s">
        <v>61</v>
      </c>
      <c r="B43" t="s">
        <v>428</v>
      </c>
      <c r="C43" t="s">
        <v>4</v>
      </c>
      <c r="D43" s="12">
        <v>45825.955555555556</v>
      </c>
      <c r="F43">
        <f>IFERROR(1/data[[#This Row],[rate]],"")</f>
        <v>0.75036204968897502</v>
      </c>
      <c r="H43" s="84" t="s">
        <v>61</v>
      </c>
      <c r="I43" s="84" t="s">
        <v>257</v>
      </c>
    </row>
    <row r="44" spans="1:9" x14ac:dyDescent="0.45">
      <c r="A44" t="s">
        <v>62</v>
      </c>
      <c r="B44" t="s">
        <v>429</v>
      </c>
      <c r="C44" t="s">
        <v>4</v>
      </c>
      <c r="D44" s="12">
        <v>45825.955555555556</v>
      </c>
      <c r="F44">
        <f>IFERROR(1/data[[#This Row],[rate]],"")</f>
        <v>0.18878396695525443</v>
      </c>
      <c r="H44" s="84" t="s">
        <v>62</v>
      </c>
      <c r="I44" s="84" t="s">
        <v>258</v>
      </c>
    </row>
    <row r="45" spans="1:9" x14ac:dyDescent="0.45">
      <c r="A45" t="s">
        <v>63</v>
      </c>
      <c r="B45" t="s">
        <v>430</v>
      </c>
      <c r="C45" t="s">
        <v>4</v>
      </c>
      <c r="D45" s="12">
        <v>45825.955555555556</v>
      </c>
      <c r="F45">
        <f>IFERROR(1/data[[#This Row],[rate]],"")</f>
        <v>0.83381972817476857</v>
      </c>
      <c r="H45" s="84" t="s">
        <v>63</v>
      </c>
      <c r="I45" s="84" t="s">
        <v>259</v>
      </c>
    </row>
    <row r="46" spans="1:9" x14ac:dyDescent="0.45">
      <c r="A46" t="s">
        <v>64</v>
      </c>
      <c r="B46" t="s">
        <v>431</v>
      </c>
      <c r="C46" t="s">
        <v>4</v>
      </c>
      <c r="D46" s="12">
        <v>45825.955555555556</v>
      </c>
      <c r="F46">
        <f>IFERROR(1/data[[#This Row],[rate]],"")</f>
        <v>18.070112034694613</v>
      </c>
      <c r="H46" s="84" t="s">
        <v>64</v>
      </c>
      <c r="I46" s="84" t="s">
        <v>260</v>
      </c>
    </row>
    <row r="47" spans="1:9" x14ac:dyDescent="0.45">
      <c r="A47" t="s">
        <v>65</v>
      </c>
      <c r="B47" t="s">
        <v>432</v>
      </c>
      <c r="C47" t="s">
        <v>4</v>
      </c>
      <c r="D47" s="12">
        <v>45825.955555555556</v>
      </c>
      <c r="F47">
        <f>IFERROR(1/data[[#This Row],[rate]],"")</f>
        <v>0.10133098245454038</v>
      </c>
      <c r="H47" s="84" t="s">
        <v>65</v>
      </c>
      <c r="I47" s="84" t="s">
        <v>261</v>
      </c>
    </row>
    <row r="48" spans="1:9" x14ac:dyDescent="0.45">
      <c r="A48" t="s">
        <v>66</v>
      </c>
      <c r="B48" t="s">
        <v>433</v>
      </c>
      <c r="C48" t="s">
        <v>4</v>
      </c>
      <c r="D48" s="12">
        <v>45825.955555555556</v>
      </c>
      <c r="F48">
        <f>IFERROR(1/data[[#This Row],[rate]],"")</f>
        <v>2.7741559630482424</v>
      </c>
      <c r="H48" s="84" t="s">
        <v>66</v>
      </c>
      <c r="I48" s="84" t="s">
        <v>262</v>
      </c>
    </row>
    <row r="49" spans="1:9" x14ac:dyDescent="0.45">
      <c r="A49" t="s">
        <v>67</v>
      </c>
      <c r="B49" t="s">
        <v>434</v>
      </c>
      <c r="C49" t="s">
        <v>4</v>
      </c>
      <c r="D49" s="12">
        <v>45825.955555555556</v>
      </c>
      <c r="F49">
        <f>IFERROR(1/data[[#This Row],[rate]],"")</f>
        <v>0.30550302600747264</v>
      </c>
      <c r="H49" s="84" t="s">
        <v>67</v>
      </c>
      <c r="I49" s="84" t="s">
        <v>263</v>
      </c>
    </row>
    <row r="50" spans="1:9" x14ac:dyDescent="0.45">
      <c r="A50" t="s">
        <v>68</v>
      </c>
      <c r="B50" t="s">
        <v>435</v>
      </c>
      <c r="C50" t="s">
        <v>4</v>
      </c>
      <c r="D50" s="12">
        <v>45825.955555555556</v>
      </c>
      <c r="F50">
        <f>IFERROR(1/data[[#This Row],[rate]],"")</f>
        <v>67.5219446320054</v>
      </c>
      <c r="H50" s="84" t="s">
        <v>68</v>
      </c>
      <c r="I50" s="84" t="s">
        <v>264</v>
      </c>
    </row>
    <row r="51" spans="1:9" x14ac:dyDescent="0.45">
      <c r="A51" t="s">
        <v>69</v>
      </c>
      <c r="B51" t="s">
        <v>436</v>
      </c>
      <c r="C51" t="s">
        <v>4</v>
      </c>
      <c r="D51" s="12">
        <v>45825.955555555556</v>
      </c>
      <c r="F51">
        <f>IFERROR(1/data[[#This Row],[rate]],"")</f>
        <v>0.13783160561415697</v>
      </c>
      <c r="H51" s="84" t="s">
        <v>69</v>
      </c>
      <c r="I51" s="84" t="s">
        <v>265</v>
      </c>
    </row>
    <row r="52" spans="1:9" x14ac:dyDescent="0.45">
      <c r="A52" t="s">
        <v>70</v>
      </c>
      <c r="B52" t="s">
        <v>437</v>
      </c>
      <c r="C52" t="s">
        <v>4</v>
      </c>
      <c r="D52" s="12">
        <v>45825.955555555556</v>
      </c>
      <c r="F52">
        <f>IFERROR(1/data[[#This Row],[rate]],"")</f>
        <v>0.35910897880179693</v>
      </c>
      <c r="H52" s="84" t="s">
        <v>70</v>
      </c>
      <c r="I52" s="84" t="s">
        <v>266</v>
      </c>
    </row>
    <row r="53" spans="1:9" x14ac:dyDescent="0.45">
      <c r="A53" t="s">
        <v>71</v>
      </c>
      <c r="B53" t="s">
        <v>438</v>
      </c>
      <c r="C53" t="s">
        <v>4</v>
      </c>
      <c r="D53" s="12">
        <v>45825.955555555556</v>
      </c>
      <c r="F53">
        <f>IFERROR(1/data[[#This Row],[rate]],"")</f>
        <v>1.2005810812433217</v>
      </c>
      <c r="H53" s="84" t="s">
        <v>71</v>
      </c>
      <c r="I53" s="84" t="s">
        <v>267</v>
      </c>
    </row>
    <row r="54" spans="1:9" x14ac:dyDescent="0.45">
      <c r="A54" t="s">
        <v>72</v>
      </c>
      <c r="B54" t="s">
        <v>439</v>
      </c>
      <c r="C54" t="s">
        <v>4</v>
      </c>
      <c r="D54" s="12">
        <v>45825.955555555556</v>
      </c>
      <c r="F54">
        <f>IFERROR(1/data[[#This Row],[rate]],"")</f>
        <v>0.13261051760537232</v>
      </c>
      <c r="H54" s="84" t="s">
        <v>72</v>
      </c>
      <c r="I54" s="84" t="s">
        <v>268</v>
      </c>
    </row>
    <row r="55" spans="1:9" x14ac:dyDescent="0.45">
      <c r="A55" t="s">
        <v>73</v>
      </c>
      <c r="B55" t="s">
        <v>74</v>
      </c>
      <c r="C55" t="s">
        <v>4</v>
      </c>
      <c r="D55" s="12">
        <v>45825.955555555556</v>
      </c>
      <c r="F55">
        <f>IFERROR(1/data[[#This Row],[rate]],"")</f>
        <v>49999.999999999993</v>
      </c>
      <c r="H55" s="84" t="s">
        <v>73</v>
      </c>
      <c r="I55" s="84" t="s">
        <v>269</v>
      </c>
    </row>
    <row r="56" spans="1:9" x14ac:dyDescent="0.45">
      <c r="A56" t="s">
        <v>75</v>
      </c>
      <c r="B56" t="s">
        <v>440</v>
      </c>
      <c r="C56" t="s">
        <v>4</v>
      </c>
      <c r="D56" s="12">
        <v>45825.955555555556</v>
      </c>
      <c r="F56">
        <f>IFERROR(1/data[[#This Row],[rate]],"")</f>
        <v>20.686801820438561</v>
      </c>
      <c r="H56" s="84" t="s">
        <v>75</v>
      </c>
      <c r="I56" s="84" t="s">
        <v>270</v>
      </c>
    </row>
    <row r="57" spans="1:9" x14ac:dyDescent="0.45">
      <c r="A57" t="s">
        <v>76</v>
      </c>
      <c r="B57" t="s">
        <v>441</v>
      </c>
      <c r="C57" t="s">
        <v>4</v>
      </c>
      <c r="D57" s="12">
        <v>45825.955555555556</v>
      </c>
      <c r="F57">
        <f>IFERROR(1/data[[#This Row],[rate]],"")</f>
        <v>7.8505259852410116</v>
      </c>
      <c r="H57" s="84" t="s">
        <v>76</v>
      </c>
      <c r="I57" s="84" t="s">
        <v>271</v>
      </c>
    </row>
    <row r="58" spans="1:9" x14ac:dyDescent="0.45">
      <c r="A58" t="s">
        <v>77</v>
      </c>
      <c r="B58" t="s">
        <v>442</v>
      </c>
      <c r="C58" t="s">
        <v>4</v>
      </c>
      <c r="D58" s="12">
        <v>45825.955555555556</v>
      </c>
      <c r="F58">
        <f>IFERROR(1/data[[#This Row],[rate]],"")</f>
        <v>24.183796856106412</v>
      </c>
      <c r="H58" s="84" t="s">
        <v>77</v>
      </c>
      <c r="I58" s="84" t="s">
        <v>272</v>
      </c>
    </row>
    <row r="59" spans="1:9" x14ac:dyDescent="0.45">
      <c r="A59" t="s">
        <v>78</v>
      </c>
      <c r="B59" t="s">
        <v>443</v>
      </c>
      <c r="C59" t="s">
        <v>4</v>
      </c>
      <c r="D59" s="12">
        <v>45825.955555555556</v>
      </c>
      <c r="F59">
        <f>IFERROR(1/data[[#This Row],[rate]],"")</f>
        <v>24.177949709864603</v>
      </c>
      <c r="H59" s="84" t="s">
        <v>78</v>
      </c>
      <c r="I59" s="84" t="s">
        <v>273</v>
      </c>
    </row>
    <row r="60" spans="1:9" x14ac:dyDescent="0.45">
      <c r="A60" t="s">
        <v>79</v>
      </c>
      <c r="B60" t="s">
        <v>444</v>
      </c>
      <c r="C60" t="s">
        <v>4</v>
      </c>
      <c r="D60" s="12">
        <v>45825.955555555556</v>
      </c>
      <c r="F60">
        <f>IFERROR(1/data[[#This Row],[rate]],"")</f>
        <v>6.5359477124183005</v>
      </c>
      <c r="H60" s="84" t="s">
        <v>79</v>
      </c>
      <c r="I60" s="84" t="s">
        <v>274</v>
      </c>
    </row>
    <row r="61" spans="1:9" x14ac:dyDescent="0.45">
      <c r="A61" t="s">
        <v>80</v>
      </c>
      <c r="B61" t="s">
        <v>442</v>
      </c>
      <c r="C61" t="s">
        <v>4</v>
      </c>
      <c r="D61" s="12">
        <v>45825.955555555556</v>
      </c>
      <c r="F61">
        <f>IFERROR(1/data[[#This Row],[rate]],"")</f>
        <v>24.183796856106412</v>
      </c>
      <c r="H61" s="84" t="s">
        <v>80</v>
      </c>
      <c r="I61" s="84" t="s">
        <v>275</v>
      </c>
    </row>
    <row r="62" spans="1:9" x14ac:dyDescent="0.45">
      <c r="A62" t="s">
        <v>81</v>
      </c>
      <c r="B62" t="s">
        <v>445</v>
      </c>
      <c r="C62" t="s">
        <v>4</v>
      </c>
      <c r="D62" s="12">
        <v>45825.955555555556</v>
      </c>
      <c r="F62">
        <f>IFERROR(1/data[[#This Row],[rate]],"")</f>
        <v>1.7566665495555633</v>
      </c>
      <c r="H62" s="84" t="s">
        <v>81</v>
      </c>
      <c r="I62" s="84" t="s">
        <v>276</v>
      </c>
    </row>
    <row r="63" spans="1:9" x14ac:dyDescent="0.45">
      <c r="A63" t="s">
        <v>82</v>
      </c>
      <c r="B63" t="s">
        <v>442</v>
      </c>
      <c r="C63" t="s">
        <v>4</v>
      </c>
      <c r="D63" s="12">
        <v>45825.955555555556</v>
      </c>
      <c r="F63">
        <f>IFERROR(1/data[[#This Row],[rate]],"")</f>
        <v>24.183796856106412</v>
      </c>
      <c r="H63" s="84" t="s">
        <v>82</v>
      </c>
      <c r="I63" s="84" t="s">
        <v>277</v>
      </c>
    </row>
    <row r="64" spans="1:9" x14ac:dyDescent="0.45">
      <c r="A64" t="s">
        <v>83</v>
      </c>
      <c r="B64" t="s">
        <v>446</v>
      </c>
      <c r="C64" t="s">
        <v>4</v>
      </c>
      <c r="D64" s="12">
        <v>45825.955555555556</v>
      </c>
      <c r="F64">
        <f>IFERROR(1/data[[#This Row],[rate]],"")</f>
        <v>0.25188282411022395</v>
      </c>
      <c r="H64" s="84" t="s">
        <v>83</v>
      </c>
      <c r="I64" s="84" t="s">
        <v>278</v>
      </c>
    </row>
    <row r="65" spans="1:9" x14ac:dyDescent="0.45">
      <c r="A65" t="s">
        <v>84</v>
      </c>
      <c r="B65" t="s">
        <v>447</v>
      </c>
      <c r="C65" t="s">
        <v>4</v>
      </c>
      <c r="D65" s="12">
        <v>45825.955555555556</v>
      </c>
      <c r="F65">
        <f>IFERROR(1/data[[#This Row],[rate]],"")</f>
        <v>2.0747344666653348E-3</v>
      </c>
      <c r="H65" s="84" t="s">
        <v>84</v>
      </c>
      <c r="I65" s="84" t="s">
        <v>279</v>
      </c>
    </row>
    <row r="66" spans="1:9" x14ac:dyDescent="0.45">
      <c r="A66" t="s">
        <v>85</v>
      </c>
      <c r="B66" t="s">
        <v>448</v>
      </c>
      <c r="C66" t="s">
        <v>4</v>
      </c>
      <c r="D66" s="12">
        <v>45825.955555555556</v>
      </c>
      <c r="F66">
        <f>IFERROR(1/data[[#This Row],[rate]],"")</f>
        <v>2.3481344072134687</v>
      </c>
      <c r="H66" s="84" t="s">
        <v>85</v>
      </c>
      <c r="I66" s="84" t="s">
        <v>280</v>
      </c>
    </row>
    <row r="67" spans="1:9" x14ac:dyDescent="0.45">
      <c r="A67" t="s">
        <v>86</v>
      </c>
      <c r="B67" t="s">
        <v>449</v>
      </c>
      <c r="C67" t="s">
        <v>4</v>
      </c>
      <c r="D67" s="12">
        <v>45825.955555555556</v>
      </c>
      <c r="F67">
        <f>IFERROR(1/data[[#This Row],[rate]],"")</f>
        <v>8.6276512772374941E-2</v>
      </c>
      <c r="H67" s="84" t="s">
        <v>86</v>
      </c>
      <c r="I67" s="84" t="s">
        <v>281</v>
      </c>
    </row>
    <row r="68" spans="1:9" x14ac:dyDescent="0.45">
      <c r="A68" t="s">
        <v>87</v>
      </c>
      <c r="B68" t="s">
        <v>450</v>
      </c>
      <c r="C68" t="s">
        <v>4</v>
      </c>
      <c r="D68" s="12">
        <v>45825.955555555556</v>
      </c>
      <c r="F68">
        <f>IFERROR(1/data[[#This Row],[rate]],"")</f>
        <v>2.2946832189816195</v>
      </c>
      <c r="H68" s="84" t="s">
        <v>87</v>
      </c>
      <c r="I68" s="84" t="s">
        <v>282</v>
      </c>
    </row>
    <row r="69" spans="1:9" x14ac:dyDescent="0.45">
      <c r="A69" t="s">
        <v>88</v>
      </c>
      <c r="B69" t="s">
        <v>451</v>
      </c>
      <c r="C69" t="s">
        <v>4</v>
      </c>
      <c r="D69" s="12">
        <v>45825.955555555556</v>
      </c>
      <c r="F69">
        <f>IFERROR(1/data[[#This Row],[rate]],"")</f>
        <v>0.69047898527208329</v>
      </c>
      <c r="H69" s="84" t="s">
        <v>88</v>
      </c>
      <c r="I69" s="84" t="s">
        <v>283</v>
      </c>
    </row>
    <row r="70" spans="1:9" x14ac:dyDescent="0.45">
      <c r="A70" t="s">
        <v>89</v>
      </c>
      <c r="B70" t="s">
        <v>452</v>
      </c>
      <c r="C70" t="s">
        <v>4</v>
      </c>
      <c r="D70" s="12">
        <v>45825.955555555556</v>
      </c>
      <c r="F70">
        <f>IFERROR(1/data[[#This Row],[rate]],"")</f>
        <v>2.8563267637817766</v>
      </c>
      <c r="H70" s="84" t="s">
        <v>89</v>
      </c>
      <c r="I70" s="84" t="s">
        <v>284</v>
      </c>
    </row>
    <row r="71" spans="1:9" x14ac:dyDescent="0.45">
      <c r="A71" t="s">
        <v>90</v>
      </c>
      <c r="B71" t="s">
        <v>453</v>
      </c>
      <c r="C71" t="s">
        <v>4</v>
      </c>
      <c r="D71" s="12">
        <v>45825.955555555556</v>
      </c>
      <c r="F71">
        <f>IFERROR(1/data[[#This Row],[rate]],"")</f>
        <v>0.13582324506180637</v>
      </c>
      <c r="H71" s="84" t="s">
        <v>90</v>
      </c>
      <c r="I71" s="84" t="s">
        <v>285</v>
      </c>
    </row>
    <row r="72" spans="1:9" x14ac:dyDescent="0.45">
      <c r="A72" t="s">
        <v>91</v>
      </c>
      <c r="B72" t="s">
        <v>454</v>
      </c>
      <c r="C72" t="s">
        <v>4</v>
      </c>
      <c r="D72" s="12">
        <v>45825.955555555556</v>
      </c>
      <c r="F72">
        <f>IFERROR(1/data[[#This Row],[rate]],"")</f>
        <v>5.1236516470234396E-2</v>
      </c>
      <c r="H72" s="84" t="s">
        <v>91</v>
      </c>
      <c r="I72" s="84" t="s">
        <v>286</v>
      </c>
    </row>
    <row r="73" spans="1:9" x14ac:dyDescent="0.45">
      <c r="A73" t="s">
        <v>92</v>
      </c>
      <c r="B73" t="s">
        <v>455</v>
      </c>
      <c r="C73" t="s">
        <v>4</v>
      </c>
      <c r="D73" s="12">
        <v>45825.955555555556</v>
      </c>
      <c r="F73">
        <f>IFERROR(1/data[[#This Row],[rate]],"")</f>
        <v>1.1073903533498791E-3</v>
      </c>
      <c r="H73" s="84" t="s">
        <v>92</v>
      </c>
      <c r="I73" s="84" t="s">
        <v>287</v>
      </c>
    </row>
    <row r="74" spans="1:9" x14ac:dyDescent="0.45">
      <c r="A74" t="s">
        <v>93</v>
      </c>
      <c r="B74" t="s">
        <v>456</v>
      </c>
      <c r="C74" t="s">
        <v>4</v>
      </c>
      <c r="D74" s="12">
        <v>45825.955555555556</v>
      </c>
      <c r="F74">
        <f>IFERROR(1/data[[#This Row],[rate]],"")</f>
        <v>5.1379540666906438</v>
      </c>
      <c r="H74" s="84" t="s">
        <v>93</v>
      </c>
      <c r="I74" s="84" t="s">
        <v>288</v>
      </c>
    </row>
    <row r="75" spans="1:9" x14ac:dyDescent="0.45">
      <c r="A75" t="s">
        <v>94</v>
      </c>
      <c r="B75" t="s">
        <v>442</v>
      </c>
      <c r="C75" t="s">
        <v>4</v>
      </c>
      <c r="D75" s="12">
        <v>45825.955555555556</v>
      </c>
      <c r="F75">
        <f>IFERROR(1/data[[#This Row],[rate]],"")</f>
        <v>24.183796856106412</v>
      </c>
      <c r="H75" s="84" t="s">
        <v>94</v>
      </c>
      <c r="I75" s="84" t="s">
        <v>289</v>
      </c>
    </row>
    <row r="76" spans="1:9" x14ac:dyDescent="0.45">
      <c r="A76" t="s">
        <v>95</v>
      </c>
      <c r="B76" t="s">
        <v>457</v>
      </c>
      <c r="C76" t="s">
        <v>4</v>
      </c>
      <c r="D76" s="12">
        <v>45825.955555555556</v>
      </c>
      <c r="F76">
        <f>IFERROR(1/data[[#This Row],[rate]],"")</f>
        <v>0.20879747271539026</v>
      </c>
      <c r="H76" s="84" t="s">
        <v>95</v>
      </c>
      <c r="I76" s="84" t="s">
        <v>290</v>
      </c>
    </row>
    <row r="77" spans="1:9" x14ac:dyDescent="0.45">
      <c r="A77" t="s">
        <v>96</v>
      </c>
      <c r="B77" t="s">
        <v>458</v>
      </c>
      <c r="C77" t="s">
        <v>4</v>
      </c>
      <c r="D77" s="12">
        <v>45825.955555555556</v>
      </c>
      <c r="F77">
        <f>IFERROR(1/data[[#This Row],[rate]],"")</f>
        <v>1.3767380285056363E-2</v>
      </c>
      <c r="H77" s="84" t="s">
        <v>96</v>
      </c>
      <c r="I77" s="84" t="s">
        <v>291</v>
      </c>
    </row>
    <row r="78" spans="1:9" x14ac:dyDescent="0.45">
      <c r="A78" t="s">
        <v>97</v>
      </c>
      <c r="B78" t="s">
        <v>459</v>
      </c>
      <c r="C78" t="s">
        <v>4</v>
      </c>
      <c r="D78" s="12">
        <v>45825.955555555556</v>
      </c>
      <c r="F78">
        <f>IFERROR(1/data[[#This Row],[rate]],"")</f>
        <v>4.2875129525230351E-4</v>
      </c>
      <c r="H78" s="84" t="s">
        <v>97</v>
      </c>
      <c r="I78" s="84" t="s">
        <v>292</v>
      </c>
    </row>
    <row r="79" spans="1:9" x14ac:dyDescent="0.45">
      <c r="A79" t="s">
        <v>98</v>
      </c>
      <c r="B79" t="s">
        <v>460</v>
      </c>
      <c r="C79" t="s">
        <v>4</v>
      </c>
      <c r="D79" s="12">
        <v>45825.955555555556</v>
      </c>
      <c r="F79">
        <f>IFERROR(1/data[[#This Row],[rate]],"")</f>
        <v>0.14264012609387147</v>
      </c>
      <c r="H79" s="84" t="s">
        <v>98</v>
      </c>
      <c r="I79" s="84" t="s">
        <v>293</v>
      </c>
    </row>
    <row r="80" spans="1:9" x14ac:dyDescent="0.45">
      <c r="A80" t="s">
        <v>99</v>
      </c>
      <c r="B80" t="s">
        <v>442</v>
      </c>
      <c r="C80" t="s">
        <v>4</v>
      </c>
      <c r="D80" s="12">
        <v>45825.955555555556</v>
      </c>
      <c r="F80">
        <f>IFERROR(1/data[[#This Row],[rate]],"")</f>
        <v>24.183796856106412</v>
      </c>
      <c r="H80" s="84" t="s">
        <v>99</v>
      </c>
      <c r="I80" s="84" t="s">
        <v>294</v>
      </c>
    </row>
    <row r="81" spans="1:9" x14ac:dyDescent="0.45">
      <c r="A81" t="s">
        <v>100</v>
      </c>
      <c r="B81" t="s">
        <v>461</v>
      </c>
      <c r="C81" t="s">
        <v>4</v>
      </c>
      <c r="D81" s="12">
        <v>45825.955555555556</v>
      </c>
      <c r="F81">
        <f>IFERROR(1/data[[#This Row],[rate]],"")</f>
        <v>0.11321322919225757</v>
      </c>
      <c r="H81" s="84" t="s">
        <v>100</v>
      </c>
      <c r="I81" s="84" t="s">
        <v>295</v>
      </c>
    </row>
    <row r="82" spans="1:9" x14ac:dyDescent="0.45">
      <c r="A82" t="s">
        <v>101</v>
      </c>
      <c r="B82" t="s">
        <v>462</v>
      </c>
      <c r="C82" t="s">
        <v>4</v>
      </c>
      <c r="D82" s="12">
        <v>45825.955555555556</v>
      </c>
      <c r="F82">
        <f>IFERROR(1/data[[#This Row],[rate]],"")</f>
        <v>25.3613999492772</v>
      </c>
      <c r="H82" s="84" t="s">
        <v>101</v>
      </c>
      <c r="I82" s="84" t="s">
        <v>296</v>
      </c>
    </row>
    <row r="83" spans="1:9" x14ac:dyDescent="0.45">
      <c r="A83" t="s">
        <v>102</v>
      </c>
      <c r="B83" t="s">
        <v>463</v>
      </c>
      <c r="C83" t="s">
        <v>4</v>
      </c>
      <c r="D83" s="12">
        <v>45825.955555555556</v>
      </c>
      <c r="F83">
        <f>IFERROR(1/data[[#This Row],[rate]],"")</f>
        <v>0.12396028312528666</v>
      </c>
      <c r="H83" s="84" t="s">
        <v>102</v>
      </c>
      <c r="I83" s="84" t="s">
        <v>297</v>
      </c>
    </row>
    <row r="84" spans="1:9" x14ac:dyDescent="0.45">
      <c r="A84" t="s">
        <v>103</v>
      </c>
      <c r="B84" t="s">
        <v>464</v>
      </c>
      <c r="C84" t="s">
        <v>4</v>
      </c>
      <c r="D84" s="12">
        <v>45825.955555555556</v>
      </c>
      <c r="F84">
        <f>IFERROR(1/data[[#This Row],[rate]],"")</f>
        <v>0.13917264645137586</v>
      </c>
      <c r="H84" s="84" t="s">
        <v>103</v>
      </c>
      <c r="I84" s="84" t="s">
        <v>298</v>
      </c>
    </row>
    <row r="85" spans="1:9" x14ac:dyDescent="0.45">
      <c r="A85" t="s">
        <v>104</v>
      </c>
      <c r="B85" t="s">
        <v>465</v>
      </c>
      <c r="C85" t="s">
        <v>4</v>
      </c>
      <c r="D85" s="12">
        <v>45825.955555555556</v>
      </c>
      <c r="F85">
        <f>IFERROR(1/data[[#This Row],[rate]],"")</f>
        <v>0.20396799334248469</v>
      </c>
      <c r="H85" s="84" t="s">
        <v>104</v>
      </c>
      <c r="I85" s="84" t="s">
        <v>299</v>
      </c>
    </row>
    <row r="86" spans="1:9" x14ac:dyDescent="0.45">
      <c r="A86" t="s">
        <v>105</v>
      </c>
      <c r="B86" t="s">
        <v>466</v>
      </c>
      <c r="C86" t="s">
        <v>4</v>
      </c>
      <c r="D86" s="12">
        <v>45825.955555555556</v>
      </c>
      <c r="F86">
        <f>IFERROR(1/data[[#This Row],[rate]],"")</f>
        <v>4.5043152015277919E-3</v>
      </c>
      <c r="H86" s="84" t="s">
        <v>105</v>
      </c>
      <c r="I86" s="84" t="s">
        <v>300</v>
      </c>
    </row>
    <row r="87" spans="1:9" x14ac:dyDescent="0.45">
      <c r="A87" t="s">
        <v>106</v>
      </c>
      <c r="B87" t="s">
        <v>467</v>
      </c>
      <c r="C87" t="s">
        <v>4</v>
      </c>
      <c r="D87" s="12">
        <v>45825.955555555556</v>
      </c>
      <c r="F87">
        <f>IFERROR(1/data[[#This Row],[rate]],"")</f>
        <v>4.2282475689690603E-2</v>
      </c>
      <c r="H87" s="84" t="s">
        <v>106</v>
      </c>
      <c r="I87" s="84" t="s">
        <v>301</v>
      </c>
    </row>
    <row r="88" spans="1:9" x14ac:dyDescent="0.45">
      <c r="A88" t="s">
        <v>107</v>
      </c>
      <c r="B88" t="s">
        <v>468</v>
      </c>
      <c r="C88" t="s">
        <v>4</v>
      </c>
      <c r="D88" s="12">
        <v>45825.955555555556</v>
      </c>
      <c r="F88">
        <f>IFERROR(1/data[[#This Row],[rate]],"")</f>
        <v>2.0009192222907205E-2</v>
      </c>
      <c r="H88" s="84" t="s">
        <v>107</v>
      </c>
      <c r="I88" s="84" t="s">
        <v>302</v>
      </c>
    </row>
    <row r="89" spans="1:9" x14ac:dyDescent="0.45">
      <c r="A89" t="s">
        <v>108</v>
      </c>
      <c r="B89" t="s">
        <v>469</v>
      </c>
      <c r="C89" t="s">
        <v>4</v>
      </c>
      <c r="D89" s="12">
        <v>45825.955555555556</v>
      </c>
      <c r="F89">
        <f>IFERROR(1/data[[#This Row],[rate]],"")</f>
        <v>1.3045276240247027E-2</v>
      </c>
      <c r="H89" s="84" t="s">
        <v>108</v>
      </c>
      <c r="I89" s="84" t="s">
        <v>303</v>
      </c>
    </row>
    <row r="90" spans="1:9" x14ac:dyDescent="0.45">
      <c r="A90" t="s">
        <v>109</v>
      </c>
      <c r="B90" t="s">
        <v>470</v>
      </c>
      <c r="C90" t="s">
        <v>4</v>
      </c>
      <c r="D90" s="12">
        <v>45825.955555555556</v>
      </c>
      <c r="F90">
        <f>IFERROR(1/data[[#This Row],[rate]],"")</f>
        <v>58.997050147492629</v>
      </c>
      <c r="H90" s="84" t="s">
        <v>109</v>
      </c>
      <c r="I90" s="84" t="s">
        <v>304</v>
      </c>
    </row>
    <row r="91" spans="1:9" x14ac:dyDescent="0.45">
      <c r="A91" t="s">
        <v>110</v>
      </c>
      <c r="B91" t="s">
        <v>471</v>
      </c>
      <c r="C91" t="s">
        <v>4</v>
      </c>
      <c r="D91" s="12">
        <v>45825.955555555556</v>
      </c>
      <c r="F91">
        <f>IFERROR(1/data[[#This Row],[rate]],"")</f>
        <v>21.61227577263886</v>
      </c>
      <c r="H91" s="84" t="s">
        <v>110</v>
      </c>
      <c r="I91" s="84" t="s">
        <v>305</v>
      </c>
    </row>
    <row r="92" spans="1:9" x14ac:dyDescent="0.45">
      <c r="A92" t="s">
        <v>111</v>
      </c>
      <c r="B92" t="s">
        <v>472</v>
      </c>
      <c r="C92" t="s">
        <v>4</v>
      </c>
      <c r="D92" s="12">
        <v>45825.955555555556</v>
      </c>
      <c r="F92">
        <f>IFERROR(1/data[[#This Row],[rate]],"")</f>
        <v>3.481204454966965E-2</v>
      </c>
      <c r="H92" s="84" t="s">
        <v>111</v>
      </c>
      <c r="I92" s="84" t="s">
        <v>306</v>
      </c>
    </row>
    <row r="93" spans="1:9" x14ac:dyDescent="0.45">
      <c r="A93" t="s">
        <v>112</v>
      </c>
      <c r="B93" t="s">
        <v>473</v>
      </c>
      <c r="C93" t="s">
        <v>4</v>
      </c>
      <c r="D93" s="12">
        <v>45825.955555555556</v>
      </c>
      <c r="F93">
        <f>IFERROR(1/data[[#This Row],[rate]],"")</f>
        <v>8.3968649935084677E-4</v>
      </c>
      <c r="H93" s="84" t="s">
        <v>112</v>
      </c>
      <c r="I93" s="84" t="s">
        <v>307</v>
      </c>
    </row>
    <row r="94" spans="1:9" x14ac:dyDescent="0.45">
      <c r="A94" t="s">
        <v>113</v>
      </c>
      <c r="B94" t="s">
        <v>474</v>
      </c>
      <c r="C94" t="s">
        <v>4</v>
      </c>
      <c r="D94" s="12">
        <v>45825.955555555556</v>
      </c>
      <c r="F94">
        <f>IFERROR(1/data[[#This Row],[rate]],"")</f>
        <v>2.0111285112385692E-4</v>
      </c>
      <c r="H94" s="84" t="s">
        <v>113</v>
      </c>
      <c r="I94" s="84" t="s">
        <v>308</v>
      </c>
    </row>
    <row r="95" spans="1:9" x14ac:dyDescent="0.45">
      <c r="A95" t="s">
        <v>114</v>
      </c>
      <c r="B95" t="s">
        <v>475</v>
      </c>
      <c r="C95" t="s">
        <v>4</v>
      </c>
      <c r="D95" s="12">
        <v>45825.955555555556</v>
      </c>
      <c r="F95">
        <f>IFERROR(1/data[[#This Row],[rate]],"")</f>
        <v>5.9353345302924639E-2</v>
      </c>
      <c r="H95" s="84" t="s">
        <v>114</v>
      </c>
      <c r="I95" s="84" t="s">
        <v>309</v>
      </c>
    </row>
    <row r="96" spans="1:9" x14ac:dyDescent="0.45">
      <c r="A96" t="s">
        <v>115</v>
      </c>
      <c r="B96" t="s">
        <v>476</v>
      </c>
      <c r="C96" t="s">
        <v>4</v>
      </c>
      <c r="D96" s="12">
        <v>45825.955555555556</v>
      </c>
      <c r="F96">
        <f>IFERROR(1/data[[#This Row],[rate]],"")</f>
        <v>9.0418611043548314E-2</v>
      </c>
      <c r="H96" s="84" t="s">
        <v>115</v>
      </c>
      <c r="I96" s="84" t="s">
        <v>310</v>
      </c>
    </row>
    <row r="97" spans="1:9" x14ac:dyDescent="0.45">
      <c r="A97" t="s">
        <v>116</v>
      </c>
      <c r="B97" t="s">
        <v>477</v>
      </c>
      <c r="C97" t="s">
        <v>4</v>
      </c>
      <c r="D97" s="12">
        <v>45825.955555555556</v>
      </c>
      <c r="F97">
        <f>IFERROR(1/data[[#This Row],[rate]],"")</f>
        <v>1.0002600676175806</v>
      </c>
      <c r="H97" s="84" t="s">
        <v>116</v>
      </c>
      <c r="I97" s="84" t="s">
        <v>311</v>
      </c>
    </row>
    <row r="98" spans="1:9" x14ac:dyDescent="0.45">
      <c r="A98" t="s">
        <v>117</v>
      </c>
      <c r="B98" t="s">
        <v>478</v>
      </c>
      <c r="C98" t="s">
        <v>4</v>
      </c>
      <c r="D98" s="12">
        <v>45825.955555555556</v>
      </c>
      <c r="F98">
        <f>IFERROR(1/data[[#This Row],[rate]],"")</f>
        <v>1515.1515151515152</v>
      </c>
      <c r="H98" s="84" t="s">
        <v>117</v>
      </c>
      <c r="I98" s="84" t="s">
        <v>312</v>
      </c>
    </row>
    <row r="99" spans="1:9" x14ac:dyDescent="0.45">
      <c r="A99" t="s">
        <v>118</v>
      </c>
      <c r="B99" t="s">
        <v>479</v>
      </c>
      <c r="C99" t="s">
        <v>4</v>
      </c>
      <c r="D99" s="12">
        <v>45825.955555555556</v>
      </c>
      <c r="F99">
        <f>IFERROR(1/data[[#This Row],[rate]],"")</f>
        <v>5.9901761111776688</v>
      </c>
      <c r="H99" s="84" t="s">
        <v>118</v>
      </c>
      <c r="I99" s="84" t="s">
        <v>313</v>
      </c>
    </row>
    <row r="100" spans="1:9" x14ac:dyDescent="0.45">
      <c r="A100" t="s">
        <v>119</v>
      </c>
      <c r="B100" t="s">
        <v>480</v>
      </c>
      <c r="C100" t="s">
        <v>4</v>
      </c>
      <c r="D100" s="12">
        <v>45825.955555555556</v>
      </c>
      <c r="F100">
        <f>IFERROR(1/data[[#This Row],[rate]],"")</f>
        <v>29.429075927015887</v>
      </c>
      <c r="H100" s="84" t="s">
        <v>119</v>
      </c>
      <c r="I100" s="84" t="s">
        <v>314</v>
      </c>
    </row>
    <row r="101" spans="1:9" x14ac:dyDescent="0.45">
      <c r="A101" t="s">
        <v>120</v>
      </c>
      <c r="B101" t="s">
        <v>481</v>
      </c>
      <c r="C101" t="s">
        <v>4</v>
      </c>
      <c r="D101" s="12">
        <v>45825.955555555556</v>
      </c>
      <c r="F101">
        <f>IFERROR(1/data[[#This Row],[rate]],"")</f>
        <v>3.3196122692869472</v>
      </c>
      <c r="H101" s="84" t="s">
        <v>120</v>
      </c>
      <c r="I101" s="84" t="s">
        <v>315</v>
      </c>
    </row>
    <row r="102" spans="1:9" x14ac:dyDescent="0.45">
      <c r="A102" t="s">
        <v>121</v>
      </c>
      <c r="B102" t="s">
        <v>482</v>
      </c>
      <c r="C102" t="s">
        <v>4</v>
      </c>
      <c r="D102" s="12">
        <v>45825.955555555556</v>
      </c>
      <c r="F102">
        <f>IFERROR(1/data[[#This Row],[rate]],"")</f>
        <v>1.9749965437560486</v>
      </c>
      <c r="H102" s="84" t="s">
        <v>121</v>
      </c>
      <c r="I102" s="84" t="s">
        <v>316</v>
      </c>
    </row>
    <row r="103" spans="1:9" x14ac:dyDescent="0.45">
      <c r="A103" t="s">
        <v>122</v>
      </c>
      <c r="B103" t="s">
        <v>483</v>
      </c>
      <c r="C103" t="s">
        <v>4</v>
      </c>
      <c r="D103" s="12">
        <v>45825.955555555556</v>
      </c>
      <c r="F103">
        <f>IFERROR(1/data[[#This Row],[rate]],"")</f>
        <v>1.0607265977194378</v>
      </c>
      <c r="H103" s="84" t="s">
        <v>122</v>
      </c>
      <c r="I103" s="84" t="s">
        <v>317</v>
      </c>
    </row>
    <row r="104" spans="1:9" x14ac:dyDescent="0.45">
      <c r="A104" t="s">
        <v>123</v>
      </c>
      <c r="B104" t="s">
        <v>484</v>
      </c>
      <c r="C104" t="s">
        <v>4</v>
      </c>
      <c r="D104" s="12">
        <v>45825.955555555556</v>
      </c>
      <c r="F104">
        <f>IFERROR(1/data[[#This Row],[rate]],"")</f>
        <v>4.0681316035691998E-3</v>
      </c>
      <c r="H104" s="84" t="s">
        <v>123</v>
      </c>
      <c r="I104" s="84" t="s">
        <v>318</v>
      </c>
    </row>
    <row r="105" spans="1:9" x14ac:dyDescent="0.45">
      <c r="A105" t="s">
        <v>124</v>
      </c>
      <c r="B105" t="s">
        <v>485</v>
      </c>
      <c r="C105" t="s">
        <v>4</v>
      </c>
      <c r="D105" s="12">
        <v>45825.955555555556</v>
      </c>
      <c r="F105">
        <f>IFERROR(1/data[[#This Row],[rate]],"")</f>
        <v>0.33742289886760879</v>
      </c>
      <c r="H105" s="84" t="s">
        <v>124</v>
      </c>
      <c r="I105" s="84" t="s">
        <v>319</v>
      </c>
    </row>
    <row r="106" spans="1:9" x14ac:dyDescent="0.45">
      <c r="A106" t="s">
        <v>125</v>
      </c>
      <c r="B106" t="s">
        <v>486</v>
      </c>
      <c r="C106" t="s">
        <v>4</v>
      </c>
      <c r="D106" s="12">
        <v>45825.955555555556</v>
      </c>
      <c r="F106">
        <f>IFERROR(1/data[[#This Row],[rate]],"")</f>
        <v>8.5834574286691081E-3</v>
      </c>
      <c r="H106" s="84" t="s">
        <v>125</v>
      </c>
      <c r="I106" s="84" t="s">
        <v>320</v>
      </c>
    </row>
    <row r="107" spans="1:9" x14ac:dyDescent="0.45">
      <c r="A107" t="s">
        <v>126</v>
      </c>
      <c r="B107" t="s">
        <v>487</v>
      </c>
      <c r="C107" t="s">
        <v>4</v>
      </c>
      <c r="D107" s="12">
        <v>45825.955555555556</v>
      </c>
      <c r="F107">
        <f>IFERROR(1/data[[#This Row],[rate]],"")</f>
        <v>5.0305733092871931E-3</v>
      </c>
      <c r="H107" s="84" t="s">
        <v>126</v>
      </c>
      <c r="I107" s="84" t="s">
        <v>321</v>
      </c>
    </row>
    <row r="108" spans="1:9" x14ac:dyDescent="0.45">
      <c r="A108" t="s">
        <v>127</v>
      </c>
      <c r="B108" t="s">
        <v>488</v>
      </c>
      <c r="C108" t="s">
        <v>4</v>
      </c>
      <c r="D108" s="12">
        <v>45825.955555555556</v>
      </c>
      <c r="F108">
        <f>IFERROR(1/data[[#This Row],[rate]],"")</f>
        <v>2.2083342534726054</v>
      </c>
      <c r="H108" s="84" t="s">
        <v>127</v>
      </c>
      <c r="I108" s="84" t="s">
        <v>322</v>
      </c>
    </row>
    <row r="109" spans="1:9" x14ac:dyDescent="0.45">
      <c r="A109" t="s">
        <v>128</v>
      </c>
      <c r="B109" t="s">
        <v>489</v>
      </c>
      <c r="C109" t="s">
        <v>4</v>
      </c>
      <c r="D109" s="12">
        <v>45825.955555555556</v>
      </c>
      <c r="F109">
        <f>IFERROR(1/data[[#This Row],[rate]],"")</f>
        <v>5.0444389852404757E-2</v>
      </c>
      <c r="H109" s="84" t="s">
        <v>128</v>
      </c>
      <c r="I109" s="84" t="s">
        <v>323</v>
      </c>
    </row>
    <row r="110" spans="1:9" x14ac:dyDescent="0.45">
      <c r="A110" t="s">
        <v>129</v>
      </c>
      <c r="B110" t="s">
        <v>490</v>
      </c>
      <c r="C110" t="s">
        <v>4</v>
      </c>
      <c r="D110" s="12">
        <v>45825.955555555556</v>
      </c>
      <c r="F110">
        <f>IFERROR(1/data[[#This Row],[rate]],"")</f>
        <v>0.39709012357444645</v>
      </c>
      <c r="H110" s="84" t="s">
        <v>129</v>
      </c>
      <c r="I110" s="84" t="s">
        <v>324</v>
      </c>
    </row>
    <row r="111" spans="1:9" x14ac:dyDescent="0.45">
      <c r="A111" t="s">
        <v>130</v>
      </c>
      <c r="B111" t="s">
        <v>491</v>
      </c>
      <c r="C111" t="s">
        <v>4</v>
      </c>
      <c r="D111" s="12">
        <v>45825.955555555556</v>
      </c>
      <c r="F111">
        <f>IFERROR(1/data[[#This Row],[rate]],"")</f>
        <v>1.1654060857505797</v>
      </c>
      <c r="H111" s="84" t="s">
        <v>130</v>
      </c>
      <c r="I111" s="84" t="s">
        <v>325</v>
      </c>
    </row>
    <row r="112" spans="1:9" x14ac:dyDescent="0.45">
      <c r="A112" t="s">
        <v>131</v>
      </c>
      <c r="B112" t="s">
        <v>492</v>
      </c>
      <c r="C112" t="s">
        <v>4</v>
      </c>
      <c r="D112" s="12">
        <v>45825.955555555556</v>
      </c>
      <c r="F112">
        <f>IFERROR(1/data[[#This Row],[rate]],"")</f>
        <v>1.0386549999397579E-2</v>
      </c>
      <c r="H112" s="84" t="s">
        <v>131</v>
      </c>
      <c r="I112" s="84" t="s">
        <v>326</v>
      </c>
    </row>
    <row r="113" spans="1:9" x14ac:dyDescent="0.45">
      <c r="A113" t="s">
        <v>132</v>
      </c>
      <c r="B113" t="s">
        <v>493</v>
      </c>
      <c r="C113" t="s">
        <v>4</v>
      </c>
      <c r="D113" s="12">
        <v>45825.955555555556</v>
      </c>
      <c r="F113">
        <f>IFERROR(1/data[[#This Row],[rate]],"")</f>
        <v>0.94741828517290372</v>
      </c>
      <c r="H113" s="84" t="s">
        <v>132</v>
      </c>
      <c r="I113" s="84" t="s">
        <v>327</v>
      </c>
    </row>
    <row r="114" spans="1:9" x14ac:dyDescent="0.45">
      <c r="A114" t="s">
        <v>133</v>
      </c>
      <c r="B114" t="s">
        <v>494</v>
      </c>
      <c r="C114" t="s">
        <v>4</v>
      </c>
      <c r="D114" s="12">
        <v>45825.955555555556</v>
      </c>
      <c r="F114">
        <f>IFERROR(1/data[[#This Row],[rate]],"")</f>
        <v>4.243401510650938</v>
      </c>
      <c r="H114" s="84" t="s">
        <v>133</v>
      </c>
      <c r="I114" s="84" t="s">
        <v>328</v>
      </c>
    </row>
    <row r="115" spans="1:9" x14ac:dyDescent="0.45">
      <c r="A115" t="s">
        <v>134</v>
      </c>
      <c r="B115" t="s">
        <v>495</v>
      </c>
      <c r="C115" t="s">
        <v>4</v>
      </c>
      <c r="D115" s="12">
        <v>45825.955555555556</v>
      </c>
      <c r="F115">
        <f>IFERROR(1/data[[#This Row],[rate]],"")</f>
        <v>0.28346760248771169</v>
      </c>
      <c r="H115" s="84" t="s">
        <v>134</v>
      </c>
      <c r="I115" s="84" t="s">
        <v>329</v>
      </c>
    </row>
    <row r="116" spans="1:9" x14ac:dyDescent="0.45">
      <c r="A116" t="s">
        <v>135</v>
      </c>
      <c r="B116" t="s">
        <v>496</v>
      </c>
      <c r="C116" t="s">
        <v>4</v>
      </c>
      <c r="D116" s="12">
        <v>45825.955555555556</v>
      </c>
      <c r="F116">
        <f>IFERROR(1/data[[#This Row],[rate]],"")</f>
        <v>1.0010711461263553</v>
      </c>
      <c r="H116" s="84" t="s">
        <v>135</v>
      </c>
      <c r="I116" s="84" t="s">
        <v>330</v>
      </c>
    </row>
    <row r="117" spans="1:9" x14ac:dyDescent="0.45">
      <c r="A117" t="s">
        <v>136</v>
      </c>
      <c r="B117" t="s">
        <v>497</v>
      </c>
      <c r="C117" t="s">
        <v>4</v>
      </c>
      <c r="D117" s="12">
        <v>45825.955555555556</v>
      </c>
      <c r="F117">
        <f>IFERROR(1/data[[#This Row],[rate]],"")</f>
        <v>1.1673417014612317E-2</v>
      </c>
      <c r="H117" s="84" t="s">
        <v>136</v>
      </c>
      <c r="I117" s="84" t="s">
        <v>331</v>
      </c>
    </row>
    <row r="118" spans="1:9" x14ac:dyDescent="0.45">
      <c r="A118" t="s">
        <v>137</v>
      </c>
      <c r="B118" t="s">
        <v>498</v>
      </c>
      <c r="C118" t="s">
        <v>4</v>
      </c>
      <c r="D118" s="12">
        <v>45825.955555555556</v>
      </c>
      <c r="F118">
        <f>IFERROR(1/data[[#This Row],[rate]],"")</f>
        <v>0.49233193018733235</v>
      </c>
      <c r="H118" s="84" t="s">
        <v>137</v>
      </c>
      <c r="I118" s="84" t="s">
        <v>332</v>
      </c>
    </row>
    <row r="119" spans="1:9" x14ac:dyDescent="0.45">
      <c r="A119" t="s">
        <v>138</v>
      </c>
      <c r="B119" t="s">
        <v>499</v>
      </c>
      <c r="C119" t="s">
        <v>4</v>
      </c>
      <c r="D119" s="12">
        <v>45825.955555555556</v>
      </c>
      <c r="F119">
        <f>IFERROR(1/data[[#This Row],[rate]],"")</f>
        <v>1.8117254873541562</v>
      </c>
      <c r="H119" s="84" t="s">
        <v>138</v>
      </c>
      <c r="I119" s="84" t="s">
        <v>333</v>
      </c>
    </row>
    <row r="120" spans="1:9" x14ac:dyDescent="0.45">
      <c r="A120" t="s">
        <v>139</v>
      </c>
      <c r="B120" t="s">
        <v>500</v>
      </c>
      <c r="C120" t="s">
        <v>4</v>
      </c>
      <c r="D120" s="12">
        <v>45825.955555555556</v>
      </c>
      <c r="F120">
        <f>IFERROR(1/data[[#This Row],[rate]],"")</f>
        <v>0.1293605835714646</v>
      </c>
      <c r="H120" s="84" t="s">
        <v>139</v>
      </c>
      <c r="I120" s="84" t="s">
        <v>334</v>
      </c>
    </row>
    <row r="121" spans="1:9" x14ac:dyDescent="0.45">
      <c r="A121" t="s">
        <v>140</v>
      </c>
      <c r="B121" t="s">
        <v>501</v>
      </c>
      <c r="C121" t="s">
        <v>4</v>
      </c>
      <c r="D121" s="12">
        <v>45825.955555555556</v>
      </c>
      <c r="F121">
        <f>IFERROR(1/data[[#This Row],[rate]],"")</f>
        <v>10.834236186348864</v>
      </c>
      <c r="H121" s="84" t="s">
        <v>140</v>
      </c>
      <c r="I121" s="84" t="s">
        <v>335</v>
      </c>
    </row>
    <row r="122" spans="1:9" x14ac:dyDescent="0.45">
      <c r="A122" t="s">
        <v>141</v>
      </c>
      <c r="B122" t="s">
        <v>502</v>
      </c>
      <c r="C122" t="s">
        <v>4</v>
      </c>
      <c r="D122" s="12">
        <v>45825.955555555556</v>
      </c>
      <c r="F122">
        <f>IFERROR(1/data[[#This Row],[rate]],"")</f>
        <v>46.882325363338026</v>
      </c>
      <c r="H122" s="84" t="s">
        <v>141</v>
      </c>
      <c r="I122" s="84" t="s">
        <v>336</v>
      </c>
    </row>
    <row r="123" spans="1:9" x14ac:dyDescent="0.45">
      <c r="A123" t="s">
        <v>142</v>
      </c>
      <c r="B123" t="s">
        <v>503</v>
      </c>
      <c r="C123" t="s">
        <v>4</v>
      </c>
      <c r="D123" s="12">
        <v>45825.955555555556</v>
      </c>
      <c r="F123">
        <f>IFERROR(1/data[[#This Row],[rate]],"")</f>
        <v>10.24905196269345</v>
      </c>
      <c r="H123" s="84" t="s">
        <v>142</v>
      </c>
    </row>
    <row r="124" spans="1:9" x14ac:dyDescent="0.45">
      <c r="A124" t="s">
        <v>143</v>
      </c>
      <c r="B124" t="s">
        <v>203</v>
      </c>
      <c r="C124" t="s">
        <v>4</v>
      </c>
      <c r="D124" s="12">
        <v>45825.955555555556</v>
      </c>
      <c r="F124">
        <f>IFERROR(1/data[[#This Row],[rate]],"")</f>
        <v>18.021265092809514</v>
      </c>
      <c r="H124" s="84" t="s">
        <v>143</v>
      </c>
      <c r="I124" s="84" t="s">
        <v>337</v>
      </c>
    </row>
    <row r="125" spans="1:9" x14ac:dyDescent="0.45">
      <c r="A125" t="s">
        <v>144</v>
      </c>
      <c r="B125" t="s">
        <v>504</v>
      </c>
      <c r="C125" t="s">
        <v>4</v>
      </c>
      <c r="D125" s="12">
        <v>45825.955555555556</v>
      </c>
      <c r="F125">
        <f>IFERROR(1/data[[#This Row],[rate]],"")</f>
        <v>4.9852933845156793</v>
      </c>
      <c r="H125" s="84" t="s">
        <v>144</v>
      </c>
      <c r="I125" s="84" t="s">
        <v>338</v>
      </c>
    </row>
    <row r="126" spans="1:9" x14ac:dyDescent="0.45">
      <c r="A126" t="s">
        <v>145</v>
      </c>
      <c r="B126" t="s">
        <v>505</v>
      </c>
      <c r="C126" t="s">
        <v>4</v>
      </c>
      <c r="D126" s="12">
        <v>45825.955555555556</v>
      </c>
      <c r="F126">
        <f>IFERROR(1/data[[#This Row],[rate]],"")</f>
        <v>4.4142314822989324</v>
      </c>
      <c r="H126" s="84" t="s">
        <v>145</v>
      </c>
      <c r="I126" s="84" t="s">
        <v>339</v>
      </c>
    </row>
    <row r="127" spans="1:9" x14ac:dyDescent="0.45">
      <c r="A127" t="s">
        <v>146</v>
      </c>
      <c r="B127" t="s">
        <v>506</v>
      </c>
      <c r="C127" t="s">
        <v>4</v>
      </c>
      <c r="D127" s="12">
        <v>45825.955555555556</v>
      </c>
      <c r="F127">
        <f>IFERROR(1/data[[#This Row],[rate]],"")</f>
        <v>0.31773669795314019</v>
      </c>
      <c r="H127" s="84" t="s">
        <v>146</v>
      </c>
      <c r="I127" s="84" t="s">
        <v>340</v>
      </c>
    </row>
    <row r="128" spans="1:9" x14ac:dyDescent="0.45">
      <c r="A128" t="s">
        <v>147</v>
      </c>
      <c r="B128" t="s">
        <v>507</v>
      </c>
      <c r="C128" t="s">
        <v>4</v>
      </c>
      <c r="D128" s="12">
        <v>45825.955555555556</v>
      </c>
      <c r="F128">
        <f>IFERROR(1/data[[#This Row],[rate]],"")</f>
        <v>6.3590780608627356E-2</v>
      </c>
      <c r="H128" s="84" t="s">
        <v>147</v>
      </c>
      <c r="I128" s="84" t="s">
        <v>341</v>
      </c>
    </row>
    <row r="129" spans="1:9" x14ac:dyDescent="0.45">
      <c r="A129" t="s">
        <v>148</v>
      </c>
      <c r="B129" t="s">
        <v>508</v>
      </c>
      <c r="C129" t="s">
        <v>4</v>
      </c>
      <c r="D129" s="12">
        <v>45825.955555555556</v>
      </c>
      <c r="F129">
        <f>IFERROR(1/data[[#This Row],[rate]],"")</f>
        <v>4.8388657698635438</v>
      </c>
      <c r="H129" s="84" t="s">
        <v>148</v>
      </c>
      <c r="I129" s="84" t="s">
        <v>342</v>
      </c>
    </row>
    <row r="130" spans="1:9" x14ac:dyDescent="0.45">
      <c r="A130" t="s">
        <v>149</v>
      </c>
      <c r="B130" t="s">
        <v>509</v>
      </c>
      <c r="C130" t="s">
        <v>4</v>
      </c>
      <c r="D130" s="12">
        <v>45825.955555555556</v>
      </c>
      <c r="F130">
        <f>IFERROR(1/data[[#This Row],[rate]],"")</f>
        <v>2.2556789028449998E-3</v>
      </c>
      <c r="H130" s="84" t="s">
        <v>149</v>
      </c>
      <c r="I130" s="84" t="s">
        <v>343</v>
      </c>
    </row>
    <row r="131" spans="1:9" x14ac:dyDescent="0.45">
      <c r="A131" t="s">
        <v>150</v>
      </c>
      <c r="B131" t="s">
        <v>205</v>
      </c>
      <c r="C131" t="s">
        <v>4</v>
      </c>
      <c r="D131" s="12">
        <v>45825.955555555556</v>
      </c>
      <c r="F131">
        <f>IFERROR(1/data[[#This Row],[rate]],"")</f>
        <v>4.9495149475351417</v>
      </c>
      <c r="H131" s="84" t="s">
        <v>150</v>
      </c>
      <c r="I131" s="84" t="s">
        <v>344</v>
      </c>
    </row>
    <row r="132" spans="1:9" x14ac:dyDescent="0.45">
      <c r="A132" t="s">
        <v>151</v>
      </c>
      <c r="B132" t="s">
        <v>510</v>
      </c>
      <c r="C132" t="s">
        <v>4</v>
      </c>
      <c r="D132" s="12">
        <v>45825.955555555556</v>
      </c>
      <c r="F132">
        <f>IFERROR(1/data[[#This Row],[rate]],"")</f>
        <v>4.1108279207432377</v>
      </c>
      <c r="H132" s="84" t="s">
        <v>151</v>
      </c>
      <c r="I132" s="84" t="s">
        <v>345</v>
      </c>
    </row>
    <row r="133" spans="1:9" x14ac:dyDescent="0.45">
      <c r="A133" t="s">
        <v>152</v>
      </c>
      <c r="B133" t="s">
        <v>511</v>
      </c>
      <c r="C133" t="s">
        <v>4</v>
      </c>
      <c r="D133" s="12">
        <v>45825.955555555556</v>
      </c>
      <c r="F133">
        <f>IFERROR(1/data[[#This Row],[rate]],"")</f>
        <v>0.1763911084770039</v>
      </c>
      <c r="H133" s="84" t="s">
        <v>152</v>
      </c>
      <c r="I133" s="84" t="s">
        <v>346</v>
      </c>
    </row>
    <row r="134" spans="1:9" x14ac:dyDescent="0.45">
      <c r="A134" t="s">
        <v>153</v>
      </c>
      <c r="B134" t="s">
        <v>512</v>
      </c>
      <c r="C134" t="s">
        <v>4</v>
      </c>
      <c r="D134" s="12">
        <v>45825.955555555556</v>
      </c>
      <c r="F134">
        <f>IFERROR(1/data[[#This Row],[rate]],"")</f>
        <v>0.22917645441107379</v>
      </c>
      <c r="H134" s="84" t="s">
        <v>153</v>
      </c>
      <c r="I134" s="84" t="s">
        <v>347</v>
      </c>
    </row>
    <row r="135" spans="1:9" x14ac:dyDescent="0.45">
      <c r="A135" t="s">
        <v>154</v>
      </c>
      <c r="B135" t="s">
        <v>513</v>
      </c>
      <c r="C135" t="s">
        <v>4</v>
      </c>
      <c r="D135" s="12">
        <v>45825.955555555556</v>
      </c>
      <c r="F135">
        <f>IFERROR(1/data[[#This Row],[rate]],"")</f>
        <v>1.2637823362406646E-2</v>
      </c>
      <c r="H135" s="84" t="s">
        <v>154</v>
      </c>
      <c r="I135" s="84" t="s">
        <v>348</v>
      </c>
    </row>
    <row r="136" spans="1:9" x14ac:dyDescent="0.45">
      <c r="A136" t="s">
        <v>155</v>
      </c>
      <c r="B136" t="s">
        <v>514</v>
      </c>
      <c r="C136" t="s">
        <v>4</v>
      </c>
      <c r="D136" s="12">
        <v>45825.955555555556</v>
      </c>
      <c r="F136">
        <f>IFERROR(1/data[[#This Row],[rate]],"")</f>
        <v>4.8069989905302117</v>
      </c>
      <c r="H136" s="84" t="s">
        <v>155</v>
      </c>
      <c r="I136" s="84" t="s">
        <v>349</v>
      </c>
    </row>
    <row r="137" spans="1:9" x14ac:dyDescent="0.45">
      <c r="A137" t="s">
        <v>156</v>
      </c>
      <c r="B137" t="s">
        <v>515</v>
      </c>
      <c r="C137" t="s">
        <v>4</v>
      </c>
      <c r="D137" s="12">
        <v>45825.955555555556</v>
      </c>
      <c r="F137">
        <f>IFERROR(1/data[[#This Row],[rate]],"")</f>
        <v>2.1306969509726632</v>
      </c>
      <c r="H137" s="84" t="s">
        <v>156</v>
      </c>
      <c r="I137" s="84" t="s">
        <v>350</v>
      </c>
    </row>
    <row r="138" spans="1:9" x14ac:dyDescent="0.45">
      <c r="A138" t="s">
        <v>157</v>
      </c>
      <c r="B138" t="s">
        <v>516</v>
      </c>
      <c r="C138" t="s">
        <v>4</v>
      </c>
      <c r="D138" s="12">
        <v>45825.955555555556</v>
      </c>
      <c r="F138">
        <f>IFERROR(1/data[[#This Row],[rate]],"")</f>
        <v>1.2336084280127801</v>
      </c>
      <c r="H138" s="84" t="s">
        <v>157</v>
      </c>
      <c r="I138" s="84" t="s">
        <v>351</v>
      </c>
    </row>
    <row r="139" spans="1:9" x14ac:dyDescent="0.45">
      <c r="A139" t="s">
        <v>158</v>
      </c>
      <c r="B139" t="s">
        <v>517</v>
      </c>
      <c r="C139" t="s">
        <v>4</v>
      </c>
      <c r="D139" s="12">
        <v>45825.955555555556</v>
      </c>
      <c r="F139">
        <f>IFERROR(1/data[[#This Row],[rate]],"")</f>
        <v>2.9939555032345199E-2</v>
      </c>
      <c r="H139" s="84" t="s">
        <v>158</v>
      </c>
      <c r="I139" s="84" t="s">
        <v>352</v>
      </c>
    </row>
    <row r="140" spans="1:9" x14ac:dyDescent="0.45">
      <c r="A140" t="s">
        <v>159</v>
      </c>
      <c r="B140" t="s">
        <v>518</v>
      </c>
      <c r="C140" t="s">
        <v>4</v>
      </c>
      <c r="D140" s="12">
        <v>45825.955555555556</v>
      </c>
      <c r="F140">
        <f>IFERROR(1/data[[#This Row],[rate]],"")</f>
        <v>1.8863653512412282</v>
      </c>
      <c r="H140" s="84" t="s">
        <v>159</v>
      </c>
      <c r="I140" s="84" t="s">
        <v>353</v>
      </c>
    </row>
    <row r="141" spans="1:9" x14ac:dyDescent="0.45">
      <c r="A141" t="s">
        <v>160</v>
      </c>
      <c r="B141" t="s">
        <v>519</v>
      </c>
      <c r="C141" t="s">
        <v>4</v>
      </c>
      <c r="D141" s="12">
        <v>45825.955555555556</v>
      </c>
      <c r="F141">
        <f>IFERROR(1/data[[#This Row],[rate]],"")</f>
        <v>14.015416958654521</v>
      </c>
      <c r="H141" s="84" t="s">
        <v>160</v>
      </c>
      <c r="I141" s="84" t="s">
        <v>354</v>
      </c>
    </row>
    <row r="142" spans="1:9" x14ac:dyDescent="0.45">
      <c r="A142" t="s">
        <v>161</v>
      </c>
      <c r="B142" t="s">
        <v>443</v>
      </c>
      <c r="C142" t="s">
        <v>4</v>
      </c>
      <c r="D142" s="12">
        <v>45825.955555555556</v>
      </c>
      <c r="F142">
        <f>IFERROR(1/data[[#This Row],[rate]],"")</f>
        <v>24.177949709864603</v>
      </c>
      <c r="H142" s="84" t="s">
        <v>161</v>
      </c>
      <c r="I142" s="84" t="s">
        <v>355</v>
      </c>
    </row>
    <row r="143" spans="1:9" x14ac:dyDescent="0.45">
      <c r="A143" t="s">
        <v>162</v>
      </c>
      <c r="B143" t="s">
        <v>520</v>
      </c>
      <c r="C143" t="s">
        <v>4</v>
      </c>
      <c r="D143" s="12">
        <v>45825.955555555556</v>
      </c>
      <c r="F143">
        <f>IFERROR(1/data[[#This Row],[rate]],"")</f>
        <v>7.9292602779606949E-4</v>
      </c>
      <c r="H143" s="84" t="s">
        <v>162</v>
      </c>
      <c r="I143" s="84" t="s">
        <v>356</v>
      </c>
    </row>
    <row r="144" spans="1:9" x14ac:dyDescent="0.45">
      <c r="A144" t="s">
        <v>163</v>
      </c>
      <c r="B144" t="s">
        <v>206</v>
      </c>
      <c r="C144" t="s">
        <v>4</v>
      </c>
      <c r="D144" s="12">
        <v>45825.955555555556</v>
      </c>
      <c r="F144">
        <f>IFERROR(1/data[[#This Row],[rate]],"")</f>
        <v>2702.7027027027029</v>
      </c>
      <c r="H144" s="84" t="s">
        <v>163</v>
      </c>
      <c r="I144" s="84" t="s">
        <v>357</v>
      </c>
    </row>
    <row r="145" spans="1:9" x14ac:dyDescent="0.45">
      <c r="A145" t="s">
        <v>164</v>
      </c>
      <c r="B145" t="s">
        <v>521</v>
      </c>
      <c r="C145" t="s">
        <v>4</v>
      </c>
      <c r="D145" s="12">
        <v>45825.955555555556</v>
      </c>
      <c r="F145">
        <f>IFERROR(1/data[[#This Row],[rate]],"")</f>
        <v>3.1379991615266244E-2</v>
      </c>
      <c r="H145" s="84" t="s">
        <v>164</v>
      </c>
      <c r="I145" s="84" t="s">
        <v>358</v>
      </c>
    </row>
    <row r="146" spans="1:9" x14ac:dyDescent="0.45">
      <c r="A146" t="s">
        <v>165</v>
      </c>
      <c r="B146" t="s">
        <v>522</v>
      </c>
      <c r="C146" t="s">
        <v>4</v>
      </c>
      <c r="D146" s="12">
        <v>45825.955555555556</v>
      </c>
      <c r="F146">
        <f>IFERROR(1/data[[#This Row],[rate]],"")</f>
        <v>0.46661596106556424</v>
      </c>
      <c r="H146" s="84" t="s">
        <v>165</v>
      </c>
      <c r="I146" s="84" t="s">
        <v>359</v>
      </c>
    </row>
    <row r="147" spans="1:9" x14ac:dyDescent="0.45">
      <c r="A147" t="s">
        <v>166</v>
      </c>
      <c r="B147" t="s">
        <v>523</v>
      </c>
      <c r="C147" t="s">
        <v>4</v>
      </c>
      <c r="D147" s="12">
        <v>45825.955555555556</v>
      </c>
      <c r="F147">
        <f>IFERROR(1/data[[#This Row],[rate]],"")</f>
        <v>8.3756316692014117E-4</v>
      </c>
      <c r="H147" s="84" t="s">
        <v>166</v>
      </c>
      <c r="I147" s="84" t="s">
        <v>360</v>
      </c>
    </row>
    <row r="148" spans="1:9" x14ac:dyDescent="0.45">
      <c r="A148" t="s">
        <v>167</v>
      </c>
      <c r="B148" t="s">
        <v>524</v>
      </c>
      <c r="C148" t="s">
        <v>4</v>
      </c>
      <c r="D148" s="12">
        <v>45825.955555555556</v>
      </c>
      <c r="F148">
        <f>IFERROR(1/data[[#This Row],[rate]],"")</f>
        <v>2.0581213468346093</v>
      </c>
      <c r="H148" s="84" t="s">
        <v>167</v>
      </c>
      <c r="I148" s="84" t="s">
        <v>361</v>
      </c>
    </row>
    <row r="149" spans="1:9" x14ac:dyDescent="0.45">
      <c r="A149" t="s">
        <v>168</v>
      </c>
      <c r="B149" t="s">
        <v>525</v>
      </c>
      <c r="C149" t="s">
        <v>4</v>
      </c>
      <c r="D149" s="12">
        <v>45825.955555555556</v>
      </c>
      <c r="F149">
        <f>IFERROR(1/data[[#This Row],[rate]],"")</f>
        <v>1.3850868063680917E-3</v>
      </c>
      <c r="H149" s="84" t="s">
        <v>168</v>
      </c>
      <c r="I149" s="84" t="s">
        <v>362</v>
      </c>
    </row>
    <row r="150" spans="1:9" x14ac:dyDescent="0.45">
      <c r="A150" t="s">
        <v>169</v>
      </c>
      <c r="B150" t="s">
        <v>526</v>
      </c>
      <c r="C150" t="s">
        <v>4</v>
      </c>
      <c r="D150" s="12">
        <v>45825.955555555556</v>
      </c>
      <c r="F150">
        <f>IFERROR(1/data[[#This Row],[rate]],"")</f>
        <v>0.99942033620500104</v>
      </c>
      <c r="H150" s="84" t="s">
        <v>169</v>
      </c>
      <c r="I150" s="84" t="s">
        <v>363</v>
      </c>
    </row>
    <row r="151" spans="1:9" x14ac:dyDescent="0.45">
      <c r="A151" t="s">
        <v>170</v>
      </c>
      <c r="B151" t="s">
        <v>527</v>
      </c>
      <c r="C151" t="s">
        <v>4</v>
      </c>
      <c r="D151" s="12">
        <v>45825.955555555556</v>
      </c>
      <c r="F151">
        <f>IFERROR(1/data[[#This Row],[rate]],"")</f>
        <v>0.55214757800464909</v>
      </c>
      <c r="H151" s="84" t="s">
        <v>170</v>
      </c>
      <c r="I151" s="84" t="s">
        <v>364</v>
      </c>
    </row>
    <row r="152" spans="1:9" x14ac:dyDescent="0.45">
      <c r="A152" t="s">
        <v>171</v>
      </c>
      <c r="B152" t="s">
        <v>528</v>
      </c>
      <c r="C152" t="s">
        <v>4</v>
      </c>
      <c r="D152" s="12">
        <v>45825.955555555556</v>
      </c>
      <c r="F152">
        <f>IFERROR(1/data[[#This Row],[rate]],"")</f>
        <v>1.7606563726957412</v>
      </c>
      <c r="H152" s="84" t="s">
        <v>171</v>
      </c>
      <c r="I152" s="84" t="s">
        <v>365</v>
      </c>
    </row>
    <row r="153" spans="1:9" x14ac:dyDescent="0.45">
      <c r="A153" t="s">
        <v>172</v>
      </c>
      <c r="B153" t="s">
        <v>529</v>
      </c>
      <c r="C153" t="s">
        <v>4</v>
      </c>
      <c r="D153" s="12">
        <v>45825.955555555556</v>
      </c>
      <c r="F153">
        <f>IFERROR(1/data[[#This Row],[rate]],"")</f>
        <v>5.1453563159248779</v>
      </c>
      <c r="H153" s="84" t="s">
        <v>172</v>
      </c>
      <c r="I153" s="84" t="s">
        <v>366</v>
      </c>
    </row>
    <row r="154" spans="1:9" x14ac:dyDescent="0.45">
      <c r="A154" t="s">
        <v>173</v>
      </c>
      <c r="B154" t="s">
        <v>530</v>
      </c>
      <c r="C154" t="s">
        <v>4</v>
      </c>
      <c r="D154" s="12">
        <v>45825.955555555556</v>
      </c>
      <c r="F154">
        <f>IFERROR(1/data[[#This Row],[rate]],"")</f>
        <v>6.1694120550311551</v>
      </c>
      <c r="H154" s="84" t="s">
        <v>173</v>
      </c>
      <c r="I154" s="84" t="s">
        <v>367</v>
      </c>
    </row>
    <row r="155" spans="1:9" x14ac:dyDescent="0.45">
      <c r="A155" t="s">
        <v>174</v>
      </c>
      <c r="B155" t="s">
        <v>531</v>
      </c>
      <c r="C155" t="s">
        <v>4</v>
      </c>
      <c r="D155" s="12">
        <v>45825.955555555556</v>
      </c>
      <c r="F155">
        <f>IFERROR(1/data[[#This Row],[rate]],"")</f>
        <v>7.6266015863331305</v>
      </c>
      <c r="H155" s="84" t="s">
        <v>174</v>
      </c>
      <c r="I155" s="84" t="s">
        <v>368</v>
      </c>
    </row>
    <row r="156" spans="1:9" x14ac:dyDescent="0.45">
      <c r="A156" t="s">
        <v>175</v>
      </c>
      <c r="B156" t="s">
        <v>532</v>
      </c>
      <c r="C156" t="s">
        <v>4</v>
      </c>
      <c r="D156" s="12">
        <v>45825.955555555556</v>
      </c>
      <c r="F156">
        <f>IFERROR(1/data[[#This Row],[rate]],"")</f>
        <v>0.45599219341364872</v>
      </c>
      <c r="H156" s="84" t="s">
        <v>175</v>
      </c>
      <c r="I156" s="84" t="s">
        <v>369</v>
      </c>
    </row>
    <row r="157" spans="1:9" x14ac:dyDescent="0.45">
      <c r="A157" t="s">
        <v>176</v>
      </c>
      <c r="B157" t="s">
        <v>533</v>
      </c>
      <c r="C157" t="s">
        <v>4</v>
      </c>
      <c r="D157" s="12">
        <v>45825.955555555556</v>
      </c>
      <c r="F157">
        <f>IFERROR(1/data[[#This Row],[rate]],"")</f>
        <v>2.6674491184080664</v>
      </c>
      <c r="H157" s="84" t="s">
        <v>176</v>
      </c>
      <c r="I157" s="84" t="s">
        <v>370</v>
      </c>
    </row>
    <row r="158" spans="1:9" x14ac:dyDescent="0.45">
      <c r="A158" t="s">
        <v>177</v>
      </c>
      <c r="B158" t="s">
        <v>534</v>
      </c>
      <c r="C158" t="s">
        <v>4</v>
      </c>
      <c r="D158" s="12">
        <v>45825.955555555556</v>
      </c>
      <c r="F158">
        <f>IFERROR(1/data[[#This Row],[rate]],"")</f>
        <v>0.60643549345656111</v>
      </c>
      <c r="H158" s="84" t="s">
        <v>177</v>
      </c>
      <c r="I158" s="84" t="s">
        <v>371</v>
      </c>
    </row>
    <row r="159" spans="1:9" x14ac:dyDescent="0.45">
      <c r="A159" t="s">
        <v>178</v>
      </c>
      <c r="B159" t="s">
        <v>535</v>
      </c>
      <c r="C159" t="s">
        <v>4</v>
      </c>
      <c r="D159" s="12">
        <v>45825.955555555556</v>
      </c>
      <c r="F159">
        <f>IFERROR(1/data[[#This Row],[rate]],"")</f>
        <v>6.9175620297787215E-3</v>
      </c>
      <c r="H159" s="84" t="s">
        <v>178</v>
      </c>
      <c r="I159" s="84" t="s">
        <v>372</v>
      </c>
    </row>
    <row r="160" spans="1:9" x14ac:dyDescent="0.45">
      <c r="A160" t="s">
        <v>179</v>
      </c>
      <c r="B160" t="s">
        <v>536</v>
      </c>
      <c r="C160" t="s">
        <v>4</v>
      </c>
      <c r="D160" s="12">
        <v>45825.955555555556</v>
      </c>
      <c r="F160">
        <f>IFERROR(1/data[[#This Row],[rate]],"")</f>
        <v>0.43240999385977813</v>
      </c>
      <c r="H160" s="84" t="s">
        <v>179</v>
      </c>
      <c r="I160" s="84" t="s">
        <v>373</v>
      </c>
    </row>
    <row r="161" spans="1:9" x14ac:dyDescent="0.45">
      <c r="A161" t="s">
        <v>180</v>
      </c>
      <c r="B161" t="s">
        <v>537</v>
      </c>
      <c r="C161" t="s">
        <v>4</v>
      </c>
      <c r="D161" s="12">
        <v>45825.955555555556</v>
      </c>
      <c r="F161">
        <f>IFERROR(1/data[[#This Row],[rate]],"")</f>
        <v>5.0050608672959664E-3</v>
      </c>
      <c r="H161" s="84" t="s">
        <v>180</v>
      </c>
      <c r="I161" s="84" t="s">
        <v>374</v>
      </c>
    </row>
    <row r="162" spans="1:9" x14ac:dyDescent="0.45">
      <c r="A162" t="s">
        <v>181</v>
      </c>
      <c r="B162" t="s">
        <v>413</v>
      </c>
      <c r="C162" t="s">
        <v>4</v>
      </c>
      <c r="D162" s="12">
        <v>45825.955555555556</v>
      </c>
      <c r="F162">
        <f>IFERROR(1/data[[#This Row],[rate]],"")</f>
        <v>18.008283810552854</v>
      </c>
      <c r="H162" s="84" t="s">
        <v>181</v>
      </c>
      <c r="I162" s="84" t="s">
        <v>375</v>
      </c>
    </row>
    <row r="163" spans="1:9" x14ac:dyDescent="0.45">
      <c r="A163" t="s">
        <v>182</v>
      </c>
      <c r="B163" t="s">
        <v>538</v>
      </c>
      <c r="C163" t="s">
        <v>4</v>
      </c>
      <c r="D163" s="12">
        <v>45825.955555555556</v>
      </c>
      <c r="F163">
        <f>IFERROR(1/data[[#This Row],[rate]],"")</f>
        <v>0.44053833784885127</v>
      </c>
      <c r="H163" s="84" t="s">
        <v>182</v>
      </c>
      <c r="I163" s="84" t="s">
        <v>376</v>
      </c>
    </row>
    <row r="164" spans="1:9" x14ac:dyDescent="0.45">
      <c r="A164" t="s">
        <v>183</v>
      </c>
      <c r="B164" t="s">
        <v>539</v>
      </c>
      <c r="C164" t="s">
        <v>4</v>
      </c>
      <c r="D164" s="12">
        <v>45825.955555555556</v>
      </c>
      <c r="F164">
        <f>IFERROR(1/data[[#This Row],[rate]],"")</f>
        <v>1.4121144450976258E-3</v>
      </c>
      <c r="H164" s="84" t="s">
        <v>183</v>
      </c>
      <c r="I164" s="84" t="s">
        <v>377</v>
      </c>
    </row>
    <row r="165" spans="1:9" x14ac:dyDescent="0.45">
      <c r="A165" t="s">
        <v>184</v>
      </c>
      <c r="B165" t="s">
        <v>540</v>
      </c>
      <c r="C165" t="s">
        <v>4</v>
      </c>
      <c r="D165" s="12">
        <v>45825.955555555556</v>
      </c>
      <c r="F165">
        <f>IFERROR(1/data[[#This Row],[rate]],"")</f>
        <v>1.7650533933328874E-6</v>
      </c>
      <c r="H165" s="84" t="s">
        <v>184</v>
      </c>
      <c r="I165" s="84" t="s">
        <v>378</v>
      </c>
    </row>
    <row r="166" spans="1:9" x14ac:dyDescent="0.45">
      <c r="A166" t="s">
        <v>185</v>
      </c>
      <c r="B166" t="s">
        <v>541</v>
      </c>
      <c r="C166" t="s">
        <v>4</v>
      </c>
      <c r="D166" s="12">
        <v>45825.955555555556</v>
      </c>
      <c r="F166">
        <f>IFERROR(1/data[[#This Row],[rate]],"")</f>
        <v>6.9093787713980358E-4</v>
      </c>
      <c r="H166" s="84" t="s">
        <v>185</v>
      </c>
      <c r="I166" s="84" t="s">
        <v>379</v>
      </c>
    </row>
    <row r="167" spans="1:9" x14ac:dyDescent="0.45">
      <c r="A167" t="s">
        <v>186</v>
      </c>
      <c r="B167" t="s">
        <v>542</v>
      </c>
      <c r="C167" t="s">
        <v>4</v>
      </c>
      <c r="D167" s="12">
        <v>45825.955555555556</v>
      </c>
      <c r="F167">
        <f>IFERROR(1/data[[#This Row],[rate]],"")</f>
        <v>0.1501183683334309</v>
      </c>
      <c r="H167" s="84" t="s">
        <v>186</v>
      </c>
      <c r="I167" s="84" t="s">
        <v>380</v>
      </c>
    </row>
    <row r="168" spans="1:9" x14ac:dyDescent="0.45">
      <c r="A168" t="s">
        <v>187</v>
      </c>
      <c r="B168" t="s">
        <v>543</v>
      </c>
      <c r="C168" t="s">
        <v>4</v>
      </c>
      <c r="D168" s="12">
        <v>45825.955555555556</v>
      </c>
      <c r="F168">
        <f>IFERROR(1/data[[#This Row],[rate]],"")</f>
        <v>6.7773636055574391</v>
      </c>
      <c r="H168" s="84" t="s">
        <v>187</v>
      </c>
      <c r="I168" s="84" t="s">
        <v>381</v>
      </c>
    </row>
    <row r="169" spans="1:9" x14ac:dyDescent="0.45">
      <c r="A169" t="s">
        <v>188</v>
      </c>
      <c r="B169" t="s">
        <v>544</v>
      </c>
      <c r="C169" t="s">
        <v>4</v>
      </c>
      <c r="D169" s="12">
        <v>45825.955555555556</v>
      </c>
      <c r="F169">
        <f>IFERROR(1/data[[#This Row],[rate]],"")</f>
        <v>3.1532014454275427E-2</v>
      </c>
      <c r="H169" s="84" t="s">
        <v>188</v>
      </c>
      <c r="I169" s="84" t="s">
        <v>382</v>
      </c>
    </row>
    <row r="170" spans="1:9" x14ac:dyDescent="0.45">
      <c r="A170" t="s">
        <v>189</v>
      </c>
      <c r="B170" t="s">
        <v>545</v>
      </c>
      <c r="C170" t="s">
        <v>4</v>
      </c>
      <c r="D170" s="12">
        <v>45825.955555555556</v>
      </c>
      <c r="F170">
        <f>IFERROR(1/data[[#This Row],[rate]],"")</f>
        <v>666.66666666666663</v>
      </c>
      <c r="H170" s="84" t="s">
        <v>189</v>
      </c>
      <c r="I170" s="84" t="s">
        <v>383</v>
      </c>
    </row>
    <row r="171" spans="1:9" x14ac:dyDescent="0.45">
      <c r="A171" t="s">
        <v>190</v>
      </c>
      <c r="B171" t="s">
        <v>74</v>
      </c>
      <c r="C171" t="s">
        <v>4</v>
      </c>
      <c r="D171" s="12">
        <v>45825.955555555556</v>
      </c>
      <c r="F171">
        <f>IFERROR(1/data[[#This Row],[rate]],"")</f>
        <v>49999.999999999993</v>
      </c>
      <c r="H171" s="84" t="s">
        <v>190</v>
      </c>
      <c r="I171" s="84" t="s">
        <v>384</v>
      </c>
    </row>
    <row r="172" spans="1:9" x14ac:dyDescent="0.45">
      <c r="A172" t="s">
        <v>191</v>
      </c>
      <c r="B172" t="s">
        <v>546</v>
      </c>
      <c r="C172" t="s">
        <v>4</v>
      </c>
      <c r="D172" s="12">
        <v>45825.955555555556</v>
      </c>
      <c r="F172">
        <f>IFERROR(1/data[[#This Row],[rate]],"")</f>
        <v>6.6697792303074763</v>
      </c>
      <c r="H172" s="84" t="s">
        <v>191</v>
      </c>
      <c r="I172" s="84" t="s">
        <v>385</v>
      </c>
    </row>
    <row r="173" spans="1:9" x14ac:dyDescent="0.45">
      <c r="A173" t="s">
        <v>192</v>
      </c>
      <c r="B173" t="s">
        <v>547</v>
      </c>
      <c r="C173" t="s">
        <v>4</v>
      </c>
      <c r="D173" s="12">
        <v>45825.955555555556</v>
      </c>
      <c r="F173">
        <f>IFERROR(1/data[[#This Row],[rate]],"")</f>
        <v>24.43195699975568</v>
      </c>
      <c r="H173" s="84" t="s">
        <v>192</v>
      </c>
      <c r="I173" s="84" t="s">
        <v>386</v>
      </c>
    </row>
    <row r="174" spans="1:9" x14ac:dyDescent="0.45">
      <c r="A174" t="s">
        <v>193</v>
      </c>
      <c r="B174" t="s">
        <v>544</v>
      </c>
      <c r="C174" t="s">
        <v>4</v>
      </c>
      <c r="D174" s="12">
        <v>45825.955555555556</v>
      </c>
      <c r="F174">
        <f>IFERROR(1/data[[#This Row],[rate]],"")</f>
        <v>3.1532014454275427E-2</v>
      </c>
      <c r="H174" s="84" t="s">
        <v>193</v>
      </c>
      <c r="I174" s="84" t="s">
        <v>387</v>
      </c>
    </row>
    <row r="175" spans="1:9" x14ac:dyDescent="0.45">
      <c r="A175" t="s">
        <v>194</v>
      </c>
      <c r="B175" t="s">
        <v>197</v>
      </c>
      <c r="C175" t="s">
        <v>4</v>
      </c>
      <c r="D175" s="12">
        <v>45825.955555555556</v>
      </c>
      <c r="F175">
        <f>IFERROR(1/data[[#This Row],[rate]],"")</f>
        <v>20000</v>
      </c>
      <c r="H175" s="84" t="s">
        <v>194</v>
      </c>
      <c r="I175" s="84" t="s">
        <v>388</v>
      </c>
    </row>
    <row r="176" spans="1:9" x14ac:dyDescent="0.45">
      <c r="A176" t="s">
        <v>195</v>
      </c>
      <c r="B176" t="s">
        <v>548</v>
      </c>
      <c r="C176" t="s">
        <v>4</v>
      </c>
      <c r="D176" s="12">
        <v>45825.955555555556</v>
      </c>
      <c r="F176">
        <f>IFERROR(1/data[[#This Row],[rate]],"")</f>
        <v>0.17345151162992387</v>
      </c>
      <c r="H176" s="84" t="s">
        <v>195</v>
      </c>
      <c r="I176" s="84" t="s">
        <v>389</v>
      </c>
    </row>
    <row r="177" spans="1:9" x14ac:dyDescent="0.45">
      <c r="A177" t="s">
        <v>196</v>
      </c>
      <c r="B177" t="s">
        <v>207</v>
      </c>
      <c r="C177" t="s">
        <v>4</v>
      </c>
      <c r="D177" s="12">
        <v>45825.955555555556</v>
      </c>
      <c r="F177">
        <f>IFERROR(1/data[[#This Row],[rate]],"")</f>
        <v>24999.999999999996</v>
      </c>
      <c r="H177" s="84" t="s">
        <v>196</v>
      </c>
      <c r="I177" s="84" t="s">
        <v>390</v>
      </c>
    </row>
    <row r="178" spans="1:9" x14ac:dyDescent="0.45">
      <c r="A178" t="s">
        <v>198</v>
      </c>
      <c r="B178" t="s">
        <v>549</v>
      </c>
      <c r="C178" t="s">
        <v>4</v>
      </c>
      <c r="D178" s="12">
        <v>45825.955555555556</v>
      </c>
      <c r="F178">
        <f>IFERROR(1/data[[#This Row],[rate]],"")</f>
        <v>39.215686274509807</v>
      </c>
      <c r="H178" s="84" t="s">
        <v>198</v>
      </c>
      <c r="I178" s="84" t="s">
        <v>391</v>
      </c>
    </row>
    <row r="179" spans="1:9" x14ac:dyDescent="0.45">
      <c r="A179" t="s">
        <v>199</v>
      </c>
      <c r="B179" t="s">
        <v>550</v>
      </c>
      <c r="C179" t="s">
        <v>4</v>
      </c>
      <c r="D179" s="12">
        <v>45825.955555555556</v>
      </c>
      <c r="F179">
        <f>IFERROR(1/data[[#This Row],[rate]],"")</f>
        <v>7.4311430286961022E-2</v>
      </c>
      <c r="H179" s="84" t="s">
        <v>199</v>
      </c>
      <c r="I179" s="84" t="s">
        <v>392</v>
      </c>
    </row>
    <row r="180" spans="1:9" x14ac:dyDescent="0.45">
      <c r="A180" t="s">
        <v>200</v>
      </c>
      <c r="B180" t="s">
        <v>551</v>
      </c>
      <c r="C180" t="s">
        <v>4</v>
      </c>
      <c r="D180" s="12">
        <v>45825.955555555556</v>
      </c>
      <c r="F180">
        <f>IFERROR(1/data[[#This Row],[rate]],"")</f>
        <v>2.0006935204019121E-3</v>
      </c>
      <c r="H180" s="84" t="s">
        <v>200</v>
      </c>
      <c r="I180" s="84" t="s">
        <v>393</v>
      </c>
    </row>
    <row r="181" spans="1:9" x14ac:dyDescent="0.45">
      <c r="A181" t="s">
        <v>201</v>
      </c>
      <c r="B181" t="s">
        <v>552</v>
      </c>
      <c r="C181" t="s">
        <v>4</v>
      </c>
      <c r="D181" s="12">
        <v>45825.955555555556</v>
      </c>
      <c r="F181">
        <f>IFERROR(1/data[[#This Row],[rate]],"")</f>
        <v>0.73790391015281998</v>
      </c>
      <c r="H181" s="84" t="s">
        <v>201</v>
      </c>
      <c r="I181" s="84" t="s">
        <v>394</v>
      </c>
    </row>
    <row r="182" spans="1:9" x14ac:dyDescent="0.45">
      <c r="A182" t="s">
        <v>202</v>
      </c>
      <c r="B182" t="s">
        <v>553</v>
      </c>
      <c r="C182" t="s">
        <v>4</v>
      </c>
      <c r="D182" s="12">
        <v>45825.955555555556</v>
      </c>
      <c r="F182">
        <f>IFERROR(1/data[[#This Row],[rate]],"")</f>
        <v>2.6710702714676025E-4</v>
      </c>
      <c r="H182" s="84" t="s">
        <v>202</v>
      </c>
      <c r="I182" s="84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8 8 2 7 e 0 9 - c a f 2 - 4 d 0 3 - 9 f 3 4 - c 2 f 2 e 9 8 7 f 8 1 6 "   x m l n s = " h t t p : / / s c h e m a s . m i c r o s o f t . c o m / D a t a M a s h u p " > A A A A A O Q D A A B Q S w M E F A A C A A g A C r f R W p Q P S F O k A A A A 9 g A A A B I A H A B D b 2 5 m a W c v U G F j a 2 F n Z S 5 4 b W w g o h g A K K A U A A A A A A A A A A A A A A A A A A A A A A A A A A A A h Y 9 B D o I w F E S v Q r q n L W V D y K f G u J X E x M Q Y d w 1 U a I S P o c V y N x c e y S u I U d S d y 3 n z F j P 3 6 w 0 W Y 9 s E F 9 1 b 0 2 F G I s p J o L H o S o N V R g Z 3 D B O y k L B R x U l V O p h k t O l o y 4 z U z p 1 T x r z 3 1 M e 0 6 y s m O I / Y P l 9 v i 1 q 3 i n x k 8 1 8 O D V q n s N B E w u 4 1 R g o a x Y L G I q E c 2 A w h N / g V x L T 3 2 f 5 A W A 2 N G 3 o t N Y a H J b A 5 A n t / k A 9 Q S w M E F A A C A A g A C r f R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q 3 0 V p X q 5 g b 3 g A A A F 0 B A A A T A B w A R m 9 y b X V s Y X M v U 2 V j d G l v b j E u b S C i G A A o o B Q A A A A A A A A A A A A A A A A A A A A A A A A A A A B t j s 1 q h E A Q h O + C 7 z B M Y F E Q 3 R x y y S I 5 + A g r b C D k 0 I 6 9 U Z g f m e 4 F N + K 7 Z 0 Z z C G z m M t 1 f N V V F q H h 0 V p z 3 / / m U J m l C A 3 j s R Q 8 M o h Y a O U 1 E e G d 3 8 w o D e T e 6 b K H T S N k F u 7 J x l t E y Z X J g n u i 1 q m A a y + v s g Z H i q J y p d F z 4 r Q P C + h v 8 4 e q 8 A a 5 n o w + T B o V U v 8 g 8 L / a k z f w Y k v b I 5 b h + b O j z V 3 + S z Q D 2 K 3 R s 7 x P K c L j J Z e v B U n R u n L 4 Z G 0 X K d r N i W a R y P c p C c M C C c e a 1 E I u M L R 9 g r P k A + z + X c e b R 4 L r m a T L a f 2 u d f g B Q S w E C L Q A U A A I A C A A K t 9 F a l A 9 I U 6 Q A A A D 2 A A A A E g A A A A A A A A A A A A A A A A A A A A A A Q 2 9 u Z m l n L 1 B h Y 2 t h Z 2 U u e G 1 s U E s B A i 0 A F A A C A A g A C r f R W g / K 6 a u k A A A A 6 Q A A A B M A A A A A A A A A A A A A A A A A 8 A A A A F t D b 2 5 0 Z W 5 0 X 1 R 5 c G V z X S 5 4 b W x Q S w E C L Q A U A A I A C A A K t 9 F a V 6 u Y G 9 4 A A A B d A Q A A E w A A A A A A A A A A A A A A A A D h A Q A A R m 9 y b X V s Y X M v U 2 V j d G l v b j E u b V B L B Q Y A A A A A A w A D A M I A A A A M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C g A A A A A A A P c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w Y j l k N z c 5 L W Q z M G E t N G M x O C 1 h Y j U w L W R j M T E y N G E 3 N T N h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Z G F 0 Y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i 0 x N 1 Q y M D o 1 N j o y M C 4 x N D M 4 M j I z W i I g L z 4 8 R W 5 0 c n k g V H l w Z T 0 i R m l s b E V y c m 9 y Q 2 9 1 b n Q i I F Z h b H V l P S J s M C I g L z 4 8 R W 5 0 c n k g V H l w Z T 0 i R m l s b E N v b H V t b l R 5 c G V z I i B W Y W x 1 Z T 0 i c 0 J n W U d C d z 0 9 I i A v P j x F b n R y e S B U e X B l P S J G a W x s R X J y b 3 J D b 2 R l I i B W Y W x 1 Z T 0 i c 1 V u a 2 5 v d 2 4 i I C 8 + P E V u d H J 5 I F R 5 c G U 9 I k Z p b G x D b 2 x 1 b W 5 O Y W 1 l c y I g V m F s d W U 9 I n N b J n F 1 b 3 Q 7 Y 2 9 k Z S Z x d W 9 0 O y w m c X V v d D t y Y X R l J n F 1 b 3 Q 7 L C Z x d W 9 0 O 2 J h c 2 U m c X V v d D s s J n F 1 b 3 Q 7 Z G F 0 Z S Z x d W 9 0 O 1 0 i I C 8 + P E V u d H J 5 I F R 5 c G U 9 I k Z p b G x D b 3 V u d C I g V m F s d W U 9 I m w x O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9 B d X R v U m V t b 3 Z l Z E N v b H V t b n M x L n t j b 2 R l L D B 9 J n F 1 b 3 Q 7 L C Z x d W 9 0 O 1 N l Y 3 R p b 2 4 x L 2 R h d G E v Q X V 0 b 1 J l b W 9 2 Z W R D b 2 x 1 b W 5 z M S 5 7 c m F 0 Z S w x f S Z x d W 9 0 O y w m c X V v d D t T Z W N 0 a W 9 u M S 9 k Y X R h L 0 F 1 d G 9 S Z W 1 v d m V k Q 2 9 s d W 1 u c z E u e 2 J h c 2 U s M n 0 m c X V v d D s s J n F 1 b 3 Q 7 U 2 V j d G l v b j E v Z G F 0 Y S 9 B d X R v U m V t b 3 Z l Z E N v b H V t b n M x L n t k Y X R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R h d G E v Q X V 0 b 1 J l b W 9 2 Z W R D b 2 x 1 b W 5 z M S 5 7 Y 2 9 k Z S w w f S Z x d W 9 0 O y w m c X V v d D t T Z W N 0 a W 9 u M S 9 k Y X R h L 0 F 1 d G 9 S Z W 1 v d m V k Q 2 9 s d W 1 u c z E u e 3 J h d G U s M X 0 m c X V v d D s s J n F 1 b 3 Q 7 U 2 V j d G l v b j E v Z G F 0 Y S 9 B d X R v U m V t b 3 Z l Z E N v b H V t b n M x L n t i Y X N l L D J 9 J n F 1 b 3 Q 7 L C Z x d W 9 0 O 1 N l Y 3 R p b 2 4 x L 2 R h d G E v Q X V 0 b 1 J l b W 9 2 Z W R D b 2 x 1 b W 5 z M S 5 7 Z G F 0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u 3 M / 2 7 a 8 U m z T s K I S 5 Z a 6 g A A A A A C A A A A A A A Q Z g A A A A E A A C A A A A B r 0 E o y j h r D A O g S a 1 I 0 A D n k E c V F + + L 4 3 + F B j u h T V I / t 4 w A A A A A O g A A A A A I A A C A A A A A h u i G g S p M u 2 O h b v A f i M 2 O U a s 7 e U h S R 1 5 V e J 2 M 2 b V R a z F A A A A D a 5 S + h d 4 J u O J M g T x 4 j V X + + C x M V F 5 v Y i 3 m M Q b Y B w L D O h 0 9 1 F H 1 C C 0 F L 4 4 N T t T y K Z + L 9 p Z K X p 2 A Y B t + y i x 4 Q m F a 9 j 2 5 A N C t 2 N E r W R L h U y P z h i 0 A A A A C R C 7 N 4 I u Y T i l u F J y k S H 6 I O S J 7 z 9 7 C h 3 6 B 2 b 1 9 M Y h w a E U 5 7 V E X 1 t r z 2 i X + e k s 7 K i C V 0 s + D F g O N B i u 6 i w x A I F B c S < / D a t a M a s h u p > 
</file>

<file path=customXml/itemProps1.xml><?xml version="1.0" encoding="utf-8"?>
<ds:datastoreItem xmlns:ds="http://schemas.openxmlformats.org/officeDocument/2006/customXml" ds:itemID="{320B27DB-5F06-43B1-AB64-6C89FD5C6D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HiltonHonors</vt:lpstr>
      <vt:lpstr>Exchange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Muazzam Rahim</cp:lastModifiedBy>
  <dcterms:created xsi:type="dcterms:W3CDTF">2025-01-09T08:53:11Z</dcterms:created>
  <dcterms:modified xsi:type="dcterms:W3CDTF">2025-06-17T21:10:51Z</dcterms:modified>
</cp:coreProperties>
</file>